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10" windowWidth="12120" windowHeight="8895" tabRatio="795" activeTab="5"/>
  </bookViews>
  <sheets>
    <sheet name="Active Participation Info" sheetId="1" r:id="rId1"/>
    <sheet name="Ward Details" sheetId="2" r:id="rId2"/>
    <sheet name="TGR's" sheetId="3" r:id="rId3"/>
    <sheet name="PPM Current" sheetId="4" r:id="rId4"/>
    <sheet name="Estimated teams by TGR" sheetId="5" r:id="rId5"/>
    <sheet name="PPM Future " sheetId="6" r:id="rId6"/>
  </sheets>
  <definedNames>
    <definedName name="_xlnm.Print_Area" localSheetId="4">'Estimated teams by TGR'!$A$3:$O$33</definedName>
    <definedName name="_xlnm.Print_Area" localSheetId="3">'PPM Current'!$A$1:$AY$193</definedName>
    <definedName name="_xlnm.Print_Area" localSheetId="5">'PPM Future '!$A$1:$AW$200</definedName>
  </definedNames>
  <calcPr fullCalcOnLoad="1"/>
</workbook>
</file>

<file path=xl/sharedStrings.xml><?xml version="1.0" encoding="utf-8"?>
<sst xmlns="http://schemas.openxmlformats.org/spreadsheetml/2006/main" count="991" uniqueCount="211">
  <si>
    <t>Total</t>
  </si>
  <si>
    <t>Hockey</t>
  </si>
  <si>
    <t>Cricket</t>
  </si>
  <si>
    <t>Football</t>
  </si>
  <si>
    <t>Rugby</t>
  </si>
  <si>
    <t>Adult teams (senior)</t>
  </si>
  <si>
    <t>Junior teams (junior)</t>
  </si>
  <si>
    <t>Games per week (senior)</t>
  </si>
  <si>
    <t>Games per week (junior)</t>
  </si>
  <si>
    <t>Nr of pitches (senior)</t>
  </si>
  <si>
    <t>Nr of pitches (junior)</t>
  </si>
  <si>
    <t>Shortfall or surplus</t>
  </si>
  <si>
    <t>Audit</t>
  </si>
  <si>
    <t>Ratio</t>
  </si>
  <si>
    <t>Percentage split across days of the week</t>
  </si>
  <si>
    <t>Nr of teams</t>
  </si>
  <si>
    <t>Average nr of games per day</t>
  </si>
  <si>
    <t>Stage 1</t>
  </si>
  <si>
    <t>Stage 2</t>
  </si>
  <si>
    <t>Stage 3</t>
  </si>
  <si>
    <t>Stage 5 (S3 x S4)</t>
  </si>
  <si>
    <t>Stage 6</t>
  </si>
  <si>
    <t>Stage 7 (S6- S5)</t>
  </si>
  <si>
    <t>Team Generation Rate (TGR)</t>
  </si>
  <si>
    <t xml:space="preserve">teams </t>
  </si>
  <si>
    <t>Predicted</t>
  </si>
  <si>
    <t>Assume</t>
  </si>
  <si>
    <t>adult</t>
  </si>
  <si>
    <t>junr</t>
  </si>
  <si>
    <t>Ward 7</t>
  </si>
  <si>
    <t>Ward 8</t>
  </si>
  <si>
    <t>Ward 9</t>
  </si>
  <si>
    <t>Ward 10</t>
  </si>
  <si>
    <t>Ward 11</t>
  </si>
  <si>
    <t>Ward 12</t>
  </si>
  <si>
    <t>Ward 13</t>
  </si>
  <si>
    <t>Ward 14</t>
  </si>
  <si>
    <t>Ward 15</t>
  </si>
  <si>
    <t>Ward 16</t>
  </si>
  <si>
    <t>Ward 17</t>
  </si>
  <si>
    <t>Ward 18</t>
  </si>
  <si>
    <t>Ward 19</t>
  </si>
  <si>
    <t>Ward 20</t>
  </si>
  <si>
    <t>Ward 21</t>
  </si>
  <si>
    <t>Ward 22</t>
  </si>
  <si>
    <t>Future year</t>
  </si>
  <si>
    <t>Football Future Year</t>
  </si>
  <si>
    <t>Cricket Future Year</t>
  </si>
  <si>
    <t>Hockey Future Year</t>
  </si>
  <si>
    <t>Ward 23</t>
  </si>
  <si>
    <t>Ward 24</t>
  </si>
  <si>
    <t>Ward 25</t>
  </si>
  <si>
    <t>Overall</t>
  </si>
  <si>
    <t>Estimated teams by ward</t>
  </si>
  <si>
    <t>Teams</t>
  </si>
  <si>
    <t>Team equivalents</t>
  </si>
  <si>
    <t xml:space="preserve">Games per week </t>
  </si>
  <si>
    <t>Nr of pitches</t>
  </si>
  <si>
    <t>Mini soccer</t>
  </si>
  <si>
    <t>Junior football - boys</t>
  </si>
  <si>
    <t>Junior football - girls</t>
  </si>
  <si>
    <t>Junior rugby - boys</t>
  </si>
  <si>
    <t>Junior rugby - girls</t>
  </si>
  <si>
    <t>Growth factor</t>
  </si>
  <si>
    <t>New number of teams</t>
  </si>
  <si>
    <t>Mini Soccer Future Year</t>
  </si>
  <si>
    <t>Nr of teams calculated from TGR</t>
  </si>
  <si>
    <t>Nr of teams calculated from TGR (adult + junior)</t>
  </si>
  <si>
    <t>Adult teams</t>
  </si>
  <si>
    <t>Age Groups</t>
  </si>
  <si>
    <t>Pop'tion within Age group</t>
  </si>
  <si>
    <t>Number of Teams within age group</t>
  </si>
  <si>
    <t xml:space="preserve">Teams generated per 1000 pop </t>
  </si>
  <si>
    <t>Football:</t>
  </si>
  <si>
    <t>11-15yrs</t>
  </si>
  <si>
    <t>Men’s football</t>
  </si>
  <si>
    <t>16-45yrs</t>
  </si>
  <si>
    <t>Women’s football</t>
  </si>
  <si>
    <t>Cricket:</t>
  </si>
  <si>
    <t>Junior cricket - boys</t>
  </si>
  <si>
    <t>Junior cricket - girls</t>
  </si>
  <si>
    <t>Men’s cricket</t>
  </si>
  <si>
    <t>18-55yrs</t>
  </si>
  <si>
    <t>Women’s cricket</t>
  </si>
  <si>
    <t>Hockey:</t>
  </si>
  <si>
    <t>Men’s hockey</t>
  </si>
  <si>
    <t>Women’s hockey</t>
  </si>
  <si>
    <t>Mini-rugby - mixed</t>
  </si>
  <si>
    <t>8-12yrs</t>
  </si>
  <si>
    <t>Men’s rugby</t>
  </si>
  <si>
    <t>18-45yrs</t>
  </si>
  <si>
    <t>Women’s rugby</t>
  </si>
  <si>
    <t>Totals for Cricket</t>
  </si>
  <si>
    <t>Totals for Hockey</t>
  </si>
  <si>
    <t>Totals for Rugby</t>
  </si>
  <si>
    <t>10-15yrs</t>
  </si>
  <si>
    <t xml:space="preserve">Age group as a % of total active pop'tion </t>
  </si>
  <si>
    <t>11-17yrs</t>
  </si>
  <si>
    <t>13-17yrs</t>
  </si>
  <si>
    <t>16-17yrs</t>
  </si>
  <si>
    <r>
      <t xml:space="preserve">Mini-soccer </t>
    </r>
    <r>
      <rPr>
        <sz val="8"/>
        <rFont val="Arial"/>
        <family val="2"/>
      </rPr>
      <t>(U7-U10s</t>
    </r>
    <r>
      <rPr>
        <sz val="9"/>
        <rFont val="Arial"/>
        <family val="2"/>
      </rPr>
      <t>) - mixed</t>
    </r>
  </si>
  <si>
    <t xml:space="preserve">  6-9yrs</t>
  </si>
  <si>
    <t>Active Age Group</t>
  </si>
  <si>
    <t>Sport</t>
  </si>
  <si>
    <t xml:space="preserve">Male </t>
  </si>
  <si>
    <t>Female</t>
  </si>
  <si>
    <t>Mixed</t>
  </si>
  <si>
    <t>6-9 years</t>
  </si>
  <si>
    <t>8-12 years</t>
  </si>
  <si>
    <t>10-15 years</t>
  </si>
  <si>
    <t>11-15 years</t>
  </si>
  <si>
    <t>11-17 years</t>
  </si>
  <si>
    <t>13-17 years</t>
  </si>
  <si>
    <t>16-45 years</t>
  </si>
  <si>
    <t>18-45 years</t>
  </si>
  <si>
    <t>18-55 years</t>
  </si>
  <si>
    <t>F'ball/Hockey</t>
  </si>
  <si>
    <t>16-17 years</t>
  </si>
  <si>
    <t>Games per week(senior)</t>
  </si>
  <si>
    <t>Games per week(junior)</t>
  </si>
  <si>
    <t>0-5 years</t>
  </si>
  <si>
    <t>Non active</t>
  </si>
  <si>
    <t>Over 55 years</t>
  </si>
  <si>
    <t>Total area population</t>
  </si>
  <si>
    <t>TGR =    Pop in age group needed to generate 1 team</t>
  </si>
  <si>
    <t>Ward Name</t>
  </si>
  <si>
    <t>Senior</t>
  </si>
  <si>
    <t>Junior</t>
  </si>
  <si>
    <t>Ratio of home games</t>
  </si>
  <si>
    <t>Sunday AM</t>
  </si>
  <si>
    <t>Sunday PM</t>
  </si>
  <si>
    <t>Mini</t>
  </si>
  <si>
    <t>Mid week 1- Specify day</t>
  </si>
  <si>
    <t>Mid week 2- Specify day</t>
  </si>
  <si>
    <t>Saturday PM (senior)</t>
  </si>
  <si>
    <t>Saturday AM (senior)</t>
  </si>
  <si>
    <t>Saturday PM (junior)</t>
  </si>
  <si>
    <t>Saturday AM (junior)</t>
  </si>
  <si>
    <t>Sunday AM (senior)</t>
  </si>
  <si>
    <t>Sunday PM (senior)</t>
  </si>
  <si>
    <t>Sunday AM (junior)</t>
  </si>
  <si>
    <t>Sunday PM (junior)</t>
  </si>
  <si>
    <t>Temporal Use %</t>
  </si>
  <si>
    <r>
      <t xml:space="preserve">Mid Week 1 </t>
    </r>
    <r>
      <rPr>
        <i/>
        <sz val="10"/>
        <rFont val="Arial"/>
        <family val="2"/>
      </rPr>
      <t>Tuesday</t>
    </r>
    <r>
      <rPr>
        <sz val="10"/>
        <rFont val="Arial"/>
        <family val="0"/>
      </rPr>
      <t xml:space="preserve"> (senior)</t>
    </r>
  </si>
  <si>
    <r>
      <t xml:space="preserve">Mid Week 1 </t>
    </r>
    <r>
      <rPr>
        <i/>
        <sz val="10"/>
        <rFont val="Arial"/>
        <family val="2"/>
      </rPr>
      <t>Tuesday</t>
    </r>
    <r>
      <rPr>
        <sz val="10"/>
        <rFont val="Arial"/>
        <family val="0"/>
      </rPr>
      <t xml:space="preserve"> (junior)</t>
    </r>
  </si>
  <si>
    <r>
      <t xml:space="preserve">Mid Week 2 </t>
    </r>
    <r>
      <rPr>
        <i/>
        <sz val="10"/>
        <rFont val="Arial"/>
        <family val="2"/>
      </rPr>
      <t>Thursday</t>
    </r>
    <r>
      <rPr>
        <sz val="10"/>
        <rFont val="Arial"/>
        <family val="0"/>
      </rPr>
      <t xml:space="preserve"> (senior)</t>
    </r>
  </si>
  <si>
    <r>
      <t xml:space="preserve">Mid Week 2 </t>
    </r>
    <r>
      <rPr>
        <i/>
        <sz val="10"/>
        <rFont val="Arial"/>
        <family val="2"/>
      </rPr>
      <t>Thursday</t>
    </r>
    <r>
      <rPr>
        <sz val="10"/>
        <rFont val="Arial"/>
        <family val="0"/>
      </rPr>
      <t xml:space="preserve"> (junior)</t>
    </r>
  </si>
  <si>
    <t>Fooball</t>
  </si>
  <si>
    <t>Seniors</t>
  </si>
  <si>
    <t>Saturday AM</t>
  </si>
  <si>
    <t xml:space="preserve">Saturday PM </t>
  </si>
  <si>
    <t xml:space="preserve">Sunday PM </t>
  </si>
  <si>
    <r>
      <t xml:space="preserve">Mid Week 1 </t>
    </r>
  </si>
  <si>
    <r>
      <t>Mid Week 2</t>
    </r>
  </si>
  <si>
    <t xml:space="preserve">Number of Teams </t>
  </si>
  <si>
    <t>Age Group</t>
  </si>
  <si>
    <t>Total area population within Active Age Groups (6-55yrs)</t>
  </si>
  <si>
    <t>Rugby Union:</t>
  </si>
  <si>
    <t>Rugby League:</t>
  </si>
  <si>
    <t>Rugby Union</t>
  </si>
  <si>
    <t>Rugby League</t>
  </si>
  <si>
    <t>Playing Pitch Methodology Future Year - Rugby Union</t>
  </si>
  <si>
    <t>No of teams</t>
  </si>
  <si>
    <t>No of pitches</t>
  </si>
  <si>
    <t>Equiv teams</t>
  </si>
  <si>
    <t>Equiv pitches</t>
  </si>
  <si>
    <t>Ward details</t>
  </si>
  <si>
    <t>Equivalent Games per week</t>
  </si>
  <si>
    <t>All sports</t>
  </si>
  <si>
    <t>New team equivalents</t>
  </si>
  <si>
    <t>Junior teams</t>
  </si>
  <si>
    <t>Percentage increase</t>
  </si>
  <si>
    <t>Percentage of adult teams</t>
  </si>
  <si>
    <t>Percentage of junior teams</t>
  </si>
  <si>
    <t>Assumptions for the Future PPM calculations</t>
  </si>
  <si>
    <t>Impact of sports development</t>
  </si>
  <si>
    <t>Future adult / junior team ratio</t>
  </si>
  <si>
    <t>Rugby Union Future Year</t>
  </si>
  <si>
    <t>Playing Pitch Methodology - Future</t>
  </si>
  <si>
    <t>Team Generation Rate - Calculator</t>
  </si>
  <si>
    <t xml:space="preserve">Playing Pitch Methodology Current Year </t>
  </si>
  <si>
    <t>Estimated Teams by TGR</t>
  </si>
  <si>
    <t>Saturday PM</t>
  </si>
  <si>
    <t>Task 1 - Population Totals within Active Age Groups</t>
  </si>
  <si>
    <t>Task 2 - Total number of Teams within Area</t>
  </si>
  <si>
    <t>Task 3 - Ratio of home games and temporal demand</t>
  </si>
  <si>
    <t>Task 4</t>
  </si>
  <si>
    <t>Task 5</t>
  </si>
  <si>
    <t>Minis</t>
  </si>
  <si>
    <t>Totals for football (exc mini)</t>
  </si>
  <si>
    <t>Totals for football (excluding mini)</t>
  </si>
  <si>
    <t>Rugby League Future Year</t>
  </si>
  <si>
    <t>Totals for Rugby (ex mini)</t>
  </si>
  <si>
    <t>Nr of mini pitches</t>
  </si>
  <si>
    <t>Nr of pitches (adult equiv)</t>
  </si>
  <si>
    <t>junior</t>
  </si>
  <si>
    <t>New number of mini teams</t>
  </si>
  <si>
    <t>Equivalent games per week</t>
  </si>
  <si>
    <t>NB No need to use team equivalents if mini soccer has its own dedicated pitches</t>
  </si>
  <si>
    <t>Stage 4</t>
  </si>
  <si>
    <t>(S1 x S2)</t>
  </si>
  <si>
    <t>Games per week (adult)</t>
  </si>
  <si>
    <t>Total Future Active Population (6-55yrs)</t>
  </si>
  <si>
    <t>Total Future Active population (6-55 yrs)</t>
  </si>
  <si>
    <t>Area 1</t>
  </si>
  <si>
    <t>Area 2</t>
  </si>
  <si>
    <t>Area 3</t>
  </si>
  <si>
    <t>Area 4</t>
  </si>
  <si>
    <t>Area 5</t>
  </si>
  <si>
    <t>Area 6</t>
  </si>
  <si>
    <t>Junior hockey – mixed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</si>
</sst>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000"/>
    <numFmt numFmtId="169" formatCode="0.00000"/>
    <numFmt numFmtId="170" formatCode="0.0000"/>
    <numFmt numFmtId="171" formatCode="0.000"/>
    <numFmt numFmtId="172" formatCode="0.0_ ;[Red]\-0.0\ "/>
    <numFmt numFmtId="173" formatCode="0.0%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0"/>
      <name val="Arial Rounded MT Bold"/>
      <family val="2"/>
    </font>
    <font>
      <sz val="14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167" fontId="0" fillId="0" borderId="0" xfId="0" applyNumberFormat="1" applyBorder="1" applyAlignment="1">
      <alignment/>
    </xf>
    <xf numFmtId="167" fontId="5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9" fontId="0" fillId="0" borderId="0" xfId="21" applyBorder="1" applyAlignment="1">
      <alignment/>
    </xf>
    <xf numFmtId="167" fontId="5" fillId="0" borderId="0" xfId="0" applyNumberFormat="1" applyFont="1" applyAlignment="1">
      <alignment/>
    </xf>
    <xf numFmtId="0" fontId="8" fillId="0" borderId="0" xfId="0" applyFont="1" applyAlignment="1">
      <alignment/>
    </xf>
    <xf numFmtId="167" fontId="8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7" fontId="0" fillId="0" borderId="2" xfId="0" applyNumberFormat="1" applyBorder="1" applyAlignment="1">
      <alignment textRotation="90"/>
    </xf>
    <xf numFmtId="0" fontId="5" fillId="0" borderId="0" xfId="0" applyFont="1" applyBorder="1" applyAlignment="1">
      <alignment/>
    </xf>
    <xf numFmtId="9" fontId="0" fillId="0" borderId="0" xfId="21" applyBorder="1" applyAlignment="1">
      <alignment/>
    </xf>
    <xf numFmtId="167" fontId="0" fillId="0" borderId="3" xfId="0" applyNumberFormat="1" applyBorder="1" applyAlignment="1">
      <alignment textRotation="90"/>
    </xf>
    <xf numFmtId="9" fontId="0" fillId="0" borderId="1" xfId="2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67" fontId="8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167" fontId="0" fillId="0" borderId="1" xfId="0" applyNumberFormat="1" applyFont="1" applyBorder="1" applyAlignment="1">
      <alignment/>
    </xf>
    <xf numFmtId="9" fontId="0" fillId="0" borderId="1" xfId="21" applyFont="1" applyBorder="1" applyAlignment="1">
      <alignment/>
    </xf>
    <xf numFmtId="0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9" fontId="0" fillId="0" borderId="0" xfId="21" applyFont="1" applyBorder="1" applyAlignment="1">
      <alignment/>
    </xf>
    <xf numFmtId="167" fontId="0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167" fontId="0" fillId="0" borderId="1" xfId="0" applyNumberFormat="1" applyBorder="1" applyAlignment="1">
      <alignment textRotation="90"/>
    </xf>
    <xf numFmtId="0" fontId="0" fillId="0" borderId="1" xfId="21" applyNumberFormat="1" applyFont="1" applyBorder="1" applyAlignment="1">
      <alignment/>
    </xf>
    <xf numFmtId="167" fontId="0" fillId="0" borderId="1" xfId="0" applyNumberFormat="1" applyBorder="1" applyAlignment="1">
      <alignment textRotation="90" wrapText="1"/>
    </xf>
    <xf numFmtId="0" fontId="0" fillId="0" borderId="2" xfId="0" applyFont="1" applyBorder="1" applyAlignment="1">
      <alignment/>
    </xf>
    <xf numFmtId="0" fontId="4" fillId="0" borderId="1" xfId="0" applyFont="1" applyFill="1" applyBorder="1" applyAlignment="1">
      <alignment/>
    </xf>
    <xf numFmtId="9" fontId="0" fillId="0" borderId="1" xfId="21" applyFont="1" applyFill="1" applyBorder="1" applyAlignment="1">
      <alignment/>
    </xf>
    <xf numFmtId="0" fontId="0" fillId="0" borderId="1" xfId="0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1" fillId="0" borderId="0" xfId="0" applyNumberFormat="1" applyFont="1" applyBorder="1" applyAlignment="1">
      <alignment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shrinkToFit="1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16" fillId="4" borderId="1" xfId="0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 horizontal="center" vertical="center" shrinkToFit="1"/>
    </xf>
    <xf numFmtId="167" fontId="0" fillId="0" borderId="3" xfId="0" applyNumberFormat="1" applyFill="1" applyBorder="1" applyAlignment="1">
      <alignment textRotation="90"/>
    </xf>
    <xf numFmtId="1" fontId="0" fillId="0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15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Alignment="1">
      <alignment horizontal="center" vertical="top" wrapText="1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left"/>
    </xf>
    <xf numFmtId="9" fontId="0" fillId="2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167" fontId="0" fillId="0" borderId="0" xfId="0" applyNumberFormat="1" applyBorder="1" applyAlignment="1">
      <alignment textRotation="90"/>
    </xf>
    <xf numFmtId="0" fontId="0" fillId="0" borderId="0" xfId="0" applyAlignment="1">
      <alignment vertical="top" wrapText="1"/>
    </xf>
    <xf numFmtId="172" fontId="0" fillId="0" borderId="1" xfId="0" applyNumberFormat="1" applyFont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3" fillId="5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7" borderId="0" xfId="0" applyFont="1" applyFill="1" applyAlignment="1">
      <alignment/>
    </xf>
    <xf numFmtId="167" fontId="0" fillId="0" borderId="0" xfId="0" applyNumberFormat="1" applyFill="1" applyBorder="1" applyAlignment="1">
      <alignment textRotation="90"/>
    </xf>
    <xf numFmtId="9" fontId="0" fillId="0" borderId="1" xfId="21" applyFill="1" applyBorder="1" applyAlignment="1">
      <alignment/>
    </xf>
    <xf numFmtId="0" fontId="15" fillId="0" borderId="0" xfId="0" applyFont="1" applyAlignment="1">
      <alignment horizontal="left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top" indent="1"/>
    </xf>
    <xf numFmtId="0" fontId="11" fillId="0" borderId="4" xfId="0" applyFont="1" applyFill="1" applyBorder="1" applyAlignment="1">
      <alignment vertical="top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indent="1"/>
    </xf>
    <xf numFmtId="0" fontId="11" fillId="0" borderId="4" xfId="0" applyFont="1" applyBorder="1" applyAlignment="1">
      <alignment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1" fillId="0" borderId="0" xfId="0" applyNumberFormat="1" applyFont="1" applyAlignment="1">
      <alignment horizontal="center" vertical="top" wrapText="1"/>
    </xf>
    <xf numFmtId="0" fontId="11" fillId="0" borderId="0" xfId="0" applyNumberFormat="1" applyFont="1" applyFill="1" applyAlignment="1">
      <alignment horizontal="center" vertical="top" wrapText="1"/>
    </xf>
    <xf numFmtId="0" fontId="11" fillId="0" borderId="4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4" fillId="0" borderId="4" xfId="0" applyFont="1" applyFill="1" applyBorder="1" applyAlignment="1">
      <alignment vertical="top"/>
    </xf>
    <xf numFmtId="0" fontId="11" fillId="3" borderId="9" xfId="0" applyFont="1" applyFill="1" applyBorder="1" applyAlignment="1">
      <alignment horizontal="center" vertical="top" wrapText="1"/>
    </xf>
    <xf numFmtId="0" fontId="11" fillId="3" borderId="9" xfId="0" applyNumberFormat="1" applyFont="1" applyFill="1" applyBorder="1" applyAlignment="1">
      <alignment horizontal="center" vertical="top" wrapText="1"/>
    </xf>
    <xf numFmtId="0" fontId="11" fillId="3" borderId="10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9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17" fillId="0" borderId="0" xfId="0" applyFont="1" applyBorder="1" applyAlignment="1">
      <alignment horizontal="right"/>
    </xf>
    <xf numFmtId="0" fontId="0" fillId="3" borderId="0" xfId="0" applyFill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9" xfId="0" applyBorder="1" applyAlignment="1">
      <alignment horizontal="right" wrapText="1"/>
    </xf>
    <xf numFmtId="0" fontId="0" fillId="0" borderId="4" xfId="0" applyBorder="1" applyAlignment="1">
      <alignment/>
    </xf>
    <xf numFmtId="0" fontId="0" fillId="3" borderId="5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3" borderId="4" xfId="0" applyFill="1" applyBorder="1" applyAlignment="1">
      <alignment/>
    </xf>
    <xf numFmtId="0" fontId="0" fillId="0" borderId="4" xfId="0" applyFill="1" applyBorder="1" applyAlignment="1">
      <alignment/>
    </xf>
    <xf numFmtId="172" fontId="4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" xfId="0" applyFont="1" applyBorder="1" applyAlignment="1" quotePrefix="1">
      <alignment/>
    </xf>
    <xf numFmtId="0" fontId="0" fillId="0" borderId="2" xfId="0" applyFont="1" applyBorder="1" applyAlignment="1" quotePrefix="1">
      <alignment/>
    </xf>
    <xf numFmtId="0" fontId="0" fillId="0" borderId="12" xfId="0" applyFont="1" applyBorder="1" applyAlignment="1" quotePrefix="1">
      <alignment/>
    </xf>
    <xf numFmtId="0" fontId="0" fillId="0" borderId="3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0" xfId="0" applyFont="1" applyFill="1" applyBorder="1" applyAlignment="1">
      <alignment horizontal="left" vertical="top" indent="1"/>
    </xf>
    <xf numFmtId="0" fontId="13" fillId="0" borderId="0" xfId="0" applyFont="1" applyBorder="1" applyAlignment="1">
      <alignment horizontal="left" vertical="top" indent="1"/>
    </xf>
    <xf numFmtId="173" fontId="11" fillId="0" borderId="1" xfId="0" applyNumberFormat="1" applyFont="1" applyFill="1" applyBorder="1" applyAlignment="1">
      <alignment horizontal="center" vertical="center" shrinkToFit="1"/>
    </xf>
    <xf numFmtId="173" fontId="11" fillId="0" borderId="0" xfId="0" applyNumberFormat="1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9" fontId="0" fillId="2" borderId="13" xfId="0" applyNumberFormat="1" applyFill="1" applyBorder="1" applyAlignment="1">
      <alignment/>
    </xf>
    <xf numFmtId="9" fontId="0" fillId="2" borderId="14" xfId="0" applyNumberFormat="1" applyFill="1" applyBorder="1" applyAlignment="1">
      <alignment/>
    </xf>
    <xf numFmtId="0" fontId="0" fillId="3" borderId="1" xfId="0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0" fillId="3" borderId="13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7" xfId="0" applyFont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Border="1" applyAlignment="1">
      <alignment/>
    </xf>
    <xf numFmtId="0" fontId="13" fillId="3" borderId="14" xfId="0" applyFont="1" applyFill="1" applyBorder="1" applyAlignment="1">
      <alignment horizontal="center" vertical="top" wrapText="1"/>
    </xf>
    <xf numFmtId="0" fontId="12" fillId="3" borderId="15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13" fillId="3" borderId="13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/>
    </xf>
    <xf numFmtId="0" fontId="11" fillId="0" borderId="2" xfId="0" applyNumberFormat="1" applyFont="1" applyBorder="1" applyAlignment="1">
      <alignment/>
    </xf>
    <xf numFmtId="0" fontId="11" fillId="0" borderId="2" xfId="0" applyNumberFormat="1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7" xfId="0" applyFont="1" applyFill="1" applyBorder="1" applyAlignment="1">
      <alignment vertical="top"/>
    </xf>
    <xf numFmtId="0" fontId="11" fillId="0" borderId="7" xfId="0" applyFont="1" applyFill="1" applyBorder="1" applyAlignment="1">
      <alignment/>
    </xf>
    <xf numFmtId="0" fontId="11" fillId="0" borderId="12" xfId="0" applyNumberFormat="1" applyFont="1" applyBorder="1" applyAlignment="1">
      <alignment shrinkToFit="1"/>
    </xf>
    <xf numFmtId="0" fontId="11" fillId="0" borderId="7" xfId="0" applyNumberFormat="1" applyFont="1" applyBorder="1" applyAlignment="1">
      <alignment shrinkToFit="1"/>
    </xf>
    <xf numFmtId="0" fontId="11" fillId="0" borderId="7" xfId="0" applyNumberFormat="1" applyFont="1" applyFill="1" applyBorder="1" applyAlignment="1">
      <alignment horizontal="center" vertical="center" shrinkToFit="1"/>
    </xf>
    <xf numFmtId="173" fontId="11" fillId="0" borderId="7" xfId="0" applyNumberFormat="1" applyFont="1" applyFill="1" applyBorder="1" applyAlignment="1">
      <alignment horizontal="center" vertical="center" shrinkToFit="1"/>
    </xf>
    <xf numFmtId="0" fontId="11" fillId="0" borderId="7" xfId="0" applyNumberFormat="1" applyFont="1" applyBorder="1" applyAlignment="1">
      <alignment horizontal="center" vertical="center" shrinkToFit="1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/>
    </xf>
    <xf numFmtId="167" fontId="13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1" fillId="0" borderId="8" xfId="0" applyNumberFormat="1" applyFont="1" applyBorder="1" applyAlignment="1">
      <alignment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21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21" applyNumberFormat="1" applyFont="1" applyBorder="1" applyAlignment="1">
      <alignment/>
    </xf>
    <xf numFmtId="9" fontId="0" fillId="0" borderId="1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9" fontId="4" fillId="0" borderId="1" xfId="21" applyFont="1" applyBorder="1" applyAlignment="1">
      <alignment/>
    </xf>
    <xf numFmtId="0" fontId="0" fillId="0" borderId="1" xfId="21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6" borderId="0" xfId="0" applyFont="1" applyFill="1" applyAlignment="1">
      <alignment wrapText="1"/>
    </xf>
    <xf numFmtId="172" fontId="4" fillId="0" borderId="1" xfId="0" applyNumberFormat="1" applyFont="1" applyBorder="1" applyAlignment="1">
      <alignment/>
    </xf>
    <xf numFmtId="9" fontId="4" fillId="0" borderId="1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ont="1" applyFill="1" applyBorder="1" applyAlignment="1">
      <alignment/>
    </xf>
    <xf numFmtId="167" fontId="0" fillId="0" borderId="1" xfId="0" applyNumberFormat="1" applyFont="1" applyBorder="1" applyAlignment="1" applyProtection="1">
      <alignment/>
      <protection/>
    </xf>
    <xf numFmtId="167" fontId="4" fillId="0" borderId="1" xfId="21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9" fontId="4" fillId="0" borderId="1" xfId="21" applyFont="1" applyFill="1" applyBorder="1" applyAlignment="1">
      <alignment/>
    </xf>
    <xf numFmtId="0" fontId="3" fillId="5" borderId="0" xfId="0" applyFont="1" applyFill="1" applyAlignment="1">
      <alignment wrapText="1"/>
    </xf>
    <xf numFmtId="167" fontId="4" fillId="0" borderId="1" xfId="21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9" fontId="0" fillId="0" borderId="0" xfId="21" applyFill="1" applyBorder="1" applyAlignment="1">
      <alignment/>
    </xf>
    <xf numFmtId="167" fontId="5" fillId="0" borderId="0" xfId="0" applyNumberFormat="1" applyFont="1" applyFill="1" applyBorder="1" applyAlignment="1">
      <alignment/>
    </xf>
    <xf numFmtId="167" fontId="4" fillId="0" borderId="1" xfId="0" applyNumberFormat="1" applyFont="1" applyFill="1" applyBorder="1" applyAlignment="1">
      <alignment/>
    </xf>
    <xf numFmtId="167" fontId="0" fillId="0" borderId="1" xfId="21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 horizontal="left"/>
    </xf>
    <xf numFmtId="9" fontId="0" fillId="2" borderId="1" xfId="0" applyNumberForma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0" borderId="14" xfId="0" applyBorder="1" applyAlignment="1">
      <alignment/>
    </xf>
    <xf numFmtId="0" fontId="0" fillId="3" borderId="1" xfId="0" applyFont="1" applyFill="1" applyBorder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" fontId="0" fillId="2" borderId="16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1" fillId="0" borderId="4" xfId="0" applyNumberFormat="1" applyFont="1" applyBorder="1" applyAlignment="1">
      <alignment shrinkToFit="1"/>
    </xf>
    <xf numFmtId="1" fontId="11" fillId="0" borderId="15" xfId="0" applyNumberFormat="1" applyFont="1" applyFill="1" applyBorder="1" applyAlignment="1">
      <alignment horizontal="center" vertical="center" shrinkToFit="1"/>
    </xf>
    <xf numFmtId="173" fontId="11" fillId="0" borderId="15" xfId="0" applyNumberFormat="1" applyFont="1" applyFill="1" applyBorder="1" applyAlignment="1">
      <alignment horizontal="center" vertical="center" shrinkToFit="1"/>
    </xf>
    <xf numFmtId="0" fontId="11" fillId="0" borderId="15" xfId="0" applyNumberFormat="1" applyFont="1" applyFill="1" applyBorder="1" applyAlignment="1">
      <alignment horizontal="center" vertical="center"/>
    </xf>
    <xf numFmtId="167" fontId="13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1" fontId="0" fillId="0" borderId="0" xfId="0" applyNumberFormat="1" applyAlignment="1">
      <alignment/>
    </xf>
    <xf numFmtId="1" fontId="15" fillId="0" borderId="1" xfId="0" applyNumberFormat="1" applyFont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67" fontId="0" fillId="0" borderId="3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1" fontId="4" fillId="0" borderId="17" xfId="0" applyNumberFormat="1" applyFont="1" applyBorder="1" applyAlignment="1">
      <alignment/>
    </xf>
    <xf numFmtId="167" fontId="4" fillId="0" borderId="19" xfId="0" applyNumberFormat="1" applyFont="1" applyBorder="1" applyAlignment="1">
      <alignment/>
    </xf>
    <xf numFmtId="0" fontId="0" fillId="3" borderId="15" xfId="0" applyFont="1" applyFill="1" applyBorder="1" applyAlignment="1">
      <alignment horizontal="right"/>
    </xf>
    <xf numFmtId="1" fontId="0" fillId="0" borderId="14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21" xfId="0" applyFont="1" applyFill="1" applyBorder="1" applyAlignment="1">
      <alignment horizontal="right"/>
    </xf>
    <xf numFmtId="0" fontId="0" fillId="3" borderId="22" xfId="0" applyFont="1" applyFill="1" applyBorder="1" applyAlignment="1">
      <alignment horizontal="right"/>
    </xf>
    <xf numFmtId="0" fontId="0" fillId="3" borderId="23" xfId="0" applyFont="1" applyFill="1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167" fontId="0" fillId="0" borderId="25" xfId="0" applyNumberFormat="1" applyFont="1" applyBorder="1" applyAlignment="1">
      <alignment/>
    </xf>
    <xf numFmtId="167" fontId="0" fillId="0" borderId="26" xfId="0" applyNumberFormat="1" applyFont="1" applyBorder="1" applyAlignment="1">
      <alignment/>
    </xf>
    <xf numFmtId="167" fontId="0" fillId="0" borderId="27" xfId="0" applyNumberFormat="1" applyFont="1" applyBorder="1" applyAlignment="1">
      <alignment/>
    </xf>
    <xf numFmtId="167" fontId="0" fillId="0" borderId="28" xfId="0" applyNumberFormat="1" applyFont="1" applyBorder="1" applyAlignment="1">
      <alignment/>
    </xf>
    <xf numFmtId="167" fontId="4" fillId="0" borderId="18" xfId="0" applyNumberFormat="1" applyFont="1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15" fillId="0" borderId="0" xfId="0" applyFont="1" applyAlignment="1">
      <alignment/>
    </xf>
    <xf numFmtId="0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3" borderId="10" xfId="0" applyFill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4" borderId="3" xfId="0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7" xfId="0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4" xfId="0" applyNumberFormat="1" applyBorder="1" applyAlignment="1">
      <alignment textRotation="90"/>
    </xf>
    <xf numFmtId="167" fontId="0" fillId="0" borderId="13" xfId="0" applyNumberFormat="1" applyBorder="1" applyAlignment="1">
      <alignment textRotation="90"/>
    </xf>
    <xf numFmtId="0" fontId="4" fillId="0" borderId="14" xfId="0" applyFont="1" applyBorder="1" applyAlignment="1">
      <alignment/>
    </xf>
    <xf numFmtId="0" fontId="0" fillId="0" borderId="7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93"/>
  <sheetViews>
    <sheetView zoomScale="75" zoomScaleNormal="75" workbookViewId="0" topLeftCell="A49">
      <selection activeCell="F100" sqref="F100"/>
    </sheetView>
  </sheetViews>
  <sheetFormatPr defaultColWidth="9.140625" defaultRowHeight="12.75"/>
  <cols>
    <col min="2" max="2" width="12.140625" style="82" customWidth="1"/>
    <col min="3" max="3" width="12.140625" style="0" customWidth="1"/>
    <col min="4" max="5" width="10.8515625" style="0" customWidth="1"/>
    <col min="6" max="8" width="10.57421875" style="0" customWidth="1"/>
    <col min="9" max="9" width="10.28125" style="0" customWidth="1"/>
    <col min="10" max="10" width="9.8515625" style="0" customWidth="1"/>
  </cols>
  <sheetData>
    <row r="2" spans="2:8" ht="15.75">
      <c r="B2" s="304" t="s">
        <v>183</v>
      </c>
      <c r="C2" s="304"/>
      <c r="D2" s="304"/>
      <c r="E2" s="304"/>
      <c r="F2" s="304"/>
      <c r="G2" s="93"/>
      <c r="H2" s="93"/>
    </row>
    <row r="4" spans="2:11" s="80" customFormat="1" ht="26.25" customHeight="1">
      <c r="B4" s="85" t="s">
        <v>102</v>
      </c>
      <c r="C4" s="85" t="s">
        <v>103</v>
      </c>
      <c r="D4" s="85" t="s">
        <v>104</v>
      </c>
      <c r="E4" s="85" t="s">
        <v>105</v>
      </c>
      <c r="F4" s="85" t="s">
        <v>106</v>
      </c>
      <c r="G4" s="97"/>
      <c r="H4"/>
      <c r="I4"/>
      <c r="J4"/>
      <c r="K4"/>
    </row>
    <row r="5" spans="2:7" ht="4.5" customHeight="1">
      <c r="B5" s="83"/>
      <c r="C5" s="2"/>
      <c r="D5" s="2"/>
      <c r="E5" s="2"/>
      <c r="F5" s="2"/>
      <c r="G5" s="72"/>
    </row>
    <row r="6" spans="2:7" ht="15" customHeight="1">
      <c r="B6" s="83" t="s">
        <v>120</v>
      </c>
      <c r="C6" s="2" t="s">
        <v>121</v>
      </c>
      <c r="D6" s="92"/>
      <c r="E6" s="92"/>
      <c r="F6" s="26">
        <v>20052</v>
      </c>
      <c r="G6" s="72"/>
    </row>
    <row r="7" spans="2:7" ht="4.5" customHeight="1">
      <c r="B7" s="83"/>
      <c r="C7" s="2"/>
      <c r="D7" s="2"/>
      <c r="E7" s="2"/>
      <c r="F7" s="2"/>
      <c r="G7" s="72"/>
    </row>
    <row r="8" spans="2:7" ht="12.75">
      <c r="B8" s="84" t="s">
        <v>107</v>
      </c>
      <c r="C8" s="47" t="s">
        <v>3</v>
      </c>
      <c r="D8" s="86"/>
      <c r="E8" s="86"/>
      <c r="F8" s="87">
        <v>12784</v>
      </c>
      <c r="G8" s="96"/>
    </row>
    <row r="9" spans="2:7" ht="12.75">
      <c r="B9" s="84" t="s">
        <v>108</v>
      </c>
      <c r="C9" s="47"/>
      <c r="D9" s="86"/>
      <c r="E9" s="86"/>
      <c r="F9" s="87">
        <v>16549</v>
      </c>
      <c r="G9" s="96"/>
    </row>
    <row r="10" spans="2:7" ht="12.75">
      <c r="B10" s="84" t="s">
        <v>109</v>
      </c>
      <c r="C10" s="47"/>
      <c r="D10" s="87">
        <v>10193</v>
      </c>
      <c r="E10" s="87">
        <v>10194</v>
      </c>
      <c r="F10" s="86"/>
      <c r="G10" s="96"/>
    </row>
    <row r="11" spans="2:7" ht="12.75">
      <c r="B11" s="84" t="s">
        <v>110</v>
      </c>
      <c r="C11" s="47"/>
      <c r="D11" s="87">
        <v>8500</v>
      </c>
      <c r="E11" s="87">
        <v>8501</v>
      </c>
      <c r="F11" s="88"/>
      <c r="G11" s="98"/>
    </row>
    <row r="12" spans="2:7" ht="12.75">
      <c r="B12" s="84" t="s">
        <v>111</v>
      </c>
      <c r="C12" s="47"/>
      <c r="D12" s="87">
        <v>11960</v>
      </c>
      <c r="E12" s="87">
        <v>11960</v>
      </c>
      <c r="F12" s="86"/>
      <c r="G12" s="96"/>
    </row>
    <row r="13" spans="2:7" ht="12.75">
      <c r="B13" s="84" t="s">
        <v>112</v>
      </c>
      <c r="C13" s="47" t="s">
        <v>4</v>
      </c>
      <c r="D13" s="87">
        <v>8575</v>
      </c>
      <c r="E13" s="87">
        <v>8574</v>
      </c>
      <c r="F13" s="86"/>
      <c r="G13" s="96"/>
    </row>
    <row r="14" spans="2:7" ht="12.75">
      <c r="B14" s="84" t="s">
        <v>117</v>
      </c>
      <c r="C14" s="47" t="s">
        <v>4</v>
      </c>
      <c r="D14" s="86"/>
      <c r="E14" s="87">
        <v>3459</v>
      </c>
      <c r="F14" s="86"/>
      <c r="G14" s="96"/>
    </row>
    <row r="15" spans="2:7" ht="12.75">
      <c r="B15" s="84" t="s">
        <v>113</v>
      </c>
      <c r="C15" s="47" t="s">
        <v>116</v>
      </c>
      <c r="D15" s="87">
        <v>49902</v>
      </c>
      <c r="E15" s="87">
        <v>49902</v>
      </c>
      <c r="F15" s="86"/>
      <c r="G15" s="96"/>
    </row>
    <row r="16" spans="2:7" ht="12.75">
      <c r="B16" s="84" t="s">
        <v>114</v>
      </c>
      <c r="C16" s="47" t="s">
        <v>4</v>
      </c>
      <c r="D16" s="87">
        <v>46443</v>
      </c>
      <c r="E16" s="87">
        <v>46442</v>
      </c>
      <c r="F16" s="86"/>
      <c r="G16" s="96"/>
    </row>
    <row r="17" spans="2:7" ht="12.75">
      <c r="B17" s="84" t="s">
        <v>115</v>
      </c>
      <c r="C17" s="47" t="s">
        <v>2</v>
      </c>
      <c r="D17" s="87">
        <v>62204</v>
      </c>
      <c r="E17" s="87">
        <v>62204</v>
      </c>
      <c r="F17" s="86"/>
      <c r="G17" s="96"/>
    </row>
    <row r="18" spans="2:7" ht="5.25" customHeight="1">
      <c r="B18" s="84"/>
      <c r="C18" s="47"/>
      <c r="D18" s="91"/>
      <c r="E18" s="91"/>
      <c r="F18" s="91"/>
      <c r="G18" s="96"/>
    </row>
    <row r="19" spans="2:7" ht="12" customHeight="1">
      <c r="B19" s="84" t="s">
        <v>122</v>
      </c>
      <c r="C19" s="47" t="s">
        <v>121</v>
      </c>
      <c r="D19" s="86"/>
      <c r="E19" s="86"/>
      <c r="F19" s="87">
        <v>69923</v>
      </c>
      <c r="G19" s="96"/>
    </row>
    <row r="20" spans="2:8" ht="4.5" customHeight="1">
      <c r="B20" s="84"/>
      <c r="C20" s="2"/>
      <c r="D20" s="2"/>
      <c r="E20" s="2"/>
      <c r="F20" s="2"/>
      <c r="G20" s="72"/>
      <c r="H20" s="72"/>
    </row>
    <row r="21" spans="2:5" ht="13.5" thickBot="1">
      <c r="B21" s="81"/>
      <c r="D21" s="271"/>
      <c r="E21" s="271"/>
    </row>
    <row r="22" spans="2:4" ht="38.25" customHeight="1" thickBot="1">
      <c r="B22" s="305" t="s">
        <v>156</v>
      </c>
      <c r="C22" s="306"/>
      <c r="D22" s="258">
        <v>164498</v>
      </c>
    </row>
    <row r="23" ht="13.5" thickBot="1">
      <c r="B23" s="81"/>
    </row>
    <row r="24" spans="2:4" ht="27" customHeight="1" thickBot="1">
      <c r="B24" s="307" t="s">
        <v>123</v>
      </c>
      <c r="C24" s="308"/>
      <c r="D24" s="259">
        <v>254473</v>
      </c>
    </row>
    <row r="25" spans="2:4" ht="27" customHeight="1">
      <c r="B25" s="114"/>
      <c r="C25" s="115"/>
      <c r="D25" s="116"/>
    </row>
    <row r="27" ht="15.75">
      <c r="B27" s="113" t="s">
        <v>184</v>
      </c>
    </row>
    <row r="29" spans="2:12" s="95" customFormat="1" ht="39.75" customHeight="1">
      <c r="B29" s="138"/>
      <c r="C29" s="131"/>
      <c r="D29" s="132" t="s">
        <v>155</v>
      </c>
      <c r="E29" s="133" t="s">
        <v>154</v>
      </c>
      <c r="G29" s="126"/>
      <c r="H29" s="127"/>
      <c r="I29" s="127"/>
      <c r="J29" s="126"/>
      <c r="K29" s="126"/>
      <c r="L29" s="126"/>
    </row>
    <row r="30" spans="2:12" s="95" customFormat="1" ht="13.5" customHeight="1">
      <c r="B30" s="134" t="s">
        <v>73</v>
      </c>
      <c r="C30" s="135"/>
      <c r="D30" s="136"/>
      <c r="E30" s="137"/>
      <c r="G30" s="126"/>
      <c r="H30" s="127"/>
      <c r="I30" s="127"/>
      <c r="J30" s="126"/>
      <c r="K30" s="126"/>
      <c r="L30" s="126"/>
    </row>
    <row r="31" spans="2:12" ht="13.5" customHeight="1">
      <c r="B31" s="312" t="s">
        <v>100</v>
      </c>
      <c r="C31" s="313"/>
      <c r="D31" s="54" t="s">
        <v>101</v>
      </c>
      <c r="E31" s="57">
        <v>135</v>
      </c>
      <c r="J31" s="56"/>
      <c r="L31" s="58"/>
    </row>
    <row r="32" spans="2:12" ht="12.75" customHeight="1">
      <c r="B32" s="128"/>
      <c r="C32" s="129"/>
      <c r="D32" s="54"/>
      <c r="E32" s="220"/>
      <c r="J32" s="56"/>
      <c r="L32" s="58"/>
    </row>
    <row r="33" spans="2:12" ht="12.75">
      <c r="B33" s="122" t="s">
        <v>59</v>
      </c>
      <c r="C33" s="64"/>
      <c r="D33" s="54" t="s">
        <v>95</v>
      </c>
      <c r="E33" s="57">
        <v>130</v>
      </c>
      <c r="J33" s="56"/>
      <c r="L33" s="58"/>
    </row>
    <row r="34" spans="2:12" ht="12.75">
      <c r="B34" s="122" t="s">
        <v>60</v>
      </c>
      <c r="C34" s="64"/>
      <c r="D34" s="54" t="s">
        <v>95</v>
      </c>
      <c r="E34" s="57">
        <v>12</v>
      </c>
      <c r="J34" s="56"/>
      <c r="L34" s="58"/>
    </row>
    <row r="35" spans="2:12" ht="12.75">
      <c r="B35" s="122" t="s">
        <v>75</v>
      </c>
      <c r="C35" s="64"/>
      <c r="D35" s="54" t="s">
        <v>76</v>
      </c>
      <c r="E35" s="57">
        <v>95</v>
      </c>
      <c r="J35" s="56"/>
      <c r="L35" s="58"/>
    </row>
    <row r="36" spans="2:12" ht="12.75">
      <c r="B36" s="122" t="s">
        <v>77</v>
      </c>
      <c r="C36" s="64"/>
      <c r="D36" s="54" t="s">
        <v>76</v>
      </c>
      <c r="E36" s="57">
        <v>10</v>
      </c>
      <c r="J36" s="56"/>
      <c r="L36" s="58"/>
    </row>
    <row r="37" spans="2:12" ht="12.75">
      <c r="B37" s="117" t="s">
        <v>189</v>
      </c>
      <c r="C37" s="63"/>
      <c r="D37" s="54"/>
      <c r="E37" s="77">
        <f>SUM(E33:E36)</f>
        <v>247</v>
      </c>
      <c r="J37" s="56"/>
      <c r="L37" s="58"/>
    </row>
    <row r="38" spans="2:12" ht="12.75">
      <c r="B38" s="118"/>
      <c r="C38" s="63"/>
      <c r="D38" s="54"/>
      <c r="E38" s="119"/>
      <c r="J38" s="56"/>
      <c r="L38" s="58"/>
    </row>
    <row r="39" spans="2:12" ht="12.75">
      <c r="B39" s="130" t="s">
        <v>78</v>
      </c>
      <c r="C39" s="94"/>
      <c r="D39" s="54"/>
      <c r="E39" s="120"/>
      <c r="J39" s="56"/>
      <c r="L39" s="58"/>
    </row>
    <row r="40" spans="2:12" ht="12.75">
      <c r="B40" s="122" t="s">
        <v>79</v>
      </c>
      <c r="C40" s="64"/>
      <c r="D40" s="54" t="s">
        <v>97</v>
      </c>
      <c r="E40" s="57">
        <v>21</v>
      </c>
      <c r="J40" s="56"/>
      <c r="L40" s="58"/>
    </row>
    <row r="41" spans="2:12" ht="12.75">
      <c r="B41" s="122" t="s">
        <v>80</v>
      </c>
      <c r="C41" s="64"/>
      <c r="D41" s="54" t="s">
        <v>97</v>
      </c>
      <c r="E41" s="57">
        <v>4</v>
      </c>
      <c r="J41" s="56"/>
      <c r="L41" s="58"/>
    </row>
    <row r="42" spans="2:12" ht="12.75">
      <c r="B42" s="122" t="s">
        <v>81</v>
      </c>
      <c r="C42" s="64"/>
      <c r="D42" s="54" t="s">
        <v>82</v>
      </c>
      <c r="E42" s="57">
        <v>42</v>
      </c>
      <c r="J42" s="56"/>
      <c r="L42" s="58"/>
    </row>
    <row r="43" spans="2:12" ht="12.75">
      <c r="B43" s="122" t="s">
        <v>83</v>
      </c>
      <c r="C43" s="64"/>
      <c r="D43" s="54" t="s">
        <v>82</v>
      </c>
      <c r="E43" s="57">
        <v>2</v>
      </c>
      <c r="J43" s="56"/>
      <c r="L43" s="58"/>
    </row>
    <row r="44" spans="2:12" ht="12.75">
      <c r="B44" s="121" t="s">
        <v>92</v>
      </c>
      <c r="C44" s="64"/>
      <c r="D44" s="54"/>
      <c r="E44" s="77">
        <f>SUM(E40:E43)</f>
        <v>69</v>
      </c>
      <c r="J44" s="55"/>
      <c r="L44" s="58"/>
    </row>
    <row r="45" spans="2:12" ht="12.75">
      <c r="B45" s="122"/>
      <c r="C45" s="64"/>
      <c r="D45" s="54"/>
      <c r="E45" s="119"/>
      <c r="J45" s="55"/>
      <c r="L45" s="58"/>
    </row>
    <row r="46" spans="2:12" ht="12.75">
      <c r="B46" s="130" t="s">
        <v>84</v>
      </c>
      <c r="C46" s="94"/>
      <c r="D46" s="54"/>
      <c r="E46" s="120"/>
      <c r="J46" s="56"/>
      <c r="L46" s="58"/>
    </row>
    <row r="47" spans="2:12" ht="12.75">
      <c r="B47" s="122" t="s">
        <v>210</v>
      </c>
      <c r="C47" s="64"/>
      <c r="D47" s="54" t="s">
        <v>74</v>
      </c>
      <c r="E47" s="57">
        <v>5</v>
      </c>
      <c r="J47" s="56"/>
      <c r="L47" s="58"/>
    </row>
    <row r="48" spans="2:12" ht="12.75">
      <c r="B48" s="122"/>
      <c r="C48" s="64"/>
      <c r="D48" s="54"/>
      <c r="E48" s="57"/>
      <c r="J48" s="56"/>
      <c r="L48" s="58"/>
    </row>
    <row r="49" spans="2:12" ht="12.75">
      <c r="B49" s="122" t="s">
        <v>85</v>
      </c>
      <c r="C49" s="64"/>
      <c r="D49" s="54" t="s">
        <v>76</v>
      </c>
      <c r="E49" s="57">
        <v>18</v>
      </c>
      <c r="J49" s="56"/>
      <c r="L49" s="58"/>
    </row>
    <row r="50" spans="2:12" ht="12.75">
      <c r="B50" s="122" t="s">
        <v>86</v>
      </c>
      <c r="C50" s="64"/>
      <c r="D50" s="54" t="s">
        <v>76</v>
      </c>
      <c r="E50" s="57">
        <v>13</v>
      </c>
      <c r="J50" s="56"/>
      <c r="L50" s="58"/>
    </row>
    <row r="51" spans="2:12" ht="12.75">
      <c r="B51" s="121" t="s">
        <v>93</v>
      </c>
      <c r="C51" s="64"/>
      <c r="D51" s="54"/>
      <c r="E51" s="77">
        <f>SUM(E47:E50)</f>
        <v>36</v>
      </c>
      <c r="J51" s="56"/>
      <c r="L51" s="58"/>
    </row>
    <row r="52" spans="2:12" ht="12.75">
      <c r="B52" s="122"/>
      <c r="C52" s="64"/>
      <c r="D52" s="54"/>
      <c r="E52" s="119"/>
      <c r="J52" s="56"/>
      <c r="L52" s="58"/>
    </row>
    <row r="53" spans="2:12" ht="12.75">
      <c r="B53" s="130" t="s">
        <v>157</v>
      </c>
      <c r="C53" s="94"/>
      <c r="D53" s="54"/>
      <c r="E53" s="120"/>
      <c r="J53" s="56"/>
      <c r="L53" s="58"/>
    </row>
    <row r="54" spans="2:12" ht="12.75">
      <c r="B54" s="122" t="s">
        <v>87</v>
      </c>
      <c r="C54" s="64"/>
      <c r="D54" s="54" t="s">
        <v>88</v>
      </c>
      <c r="E54" s="57">
        <v>10</v>
      </c>
      <c r="J54" s="56"/>
      <c r="L54" s="58"/>
    </row>
    <row r="55" spans="2:12" ht="12.75">
      <c r="B55" s="122"/>
      <c r="C55" s="64"/>
      <c r="D55" s="54"/>
      <c r="J55" s="56"/>
      <c r="L55" s="58"/>
    </row>
    <row r="56" spans="2:12" ht="12.75">
      <c r="B56" s="122" t="s">
        <v>61</v>
      </c>
      <c r="C56" s="64"/>
      <c r="D56" s="54" t="s">
        <v>98</v>
      </c>
      <c r="E56" s="57">
        <v>14</v>
      </c>
      <c r="J56" s="56"/>
      <c r="L56" s="58"/>
    </row>
    <row r="57" spans="2:12" ht="12.75">
      <c r="B57" s="122" t="s">
        <v>62</v>
      </c>
      <c r="C57" s="64"/>
      <c r="D57" s="54" t="s">
        <v>99</v>
      </c>
      <c r="E57" s="57">
        <v>0</v>
      </c>
      <c r="J57" s="56"/>
      <c r="L57" s="58"/>
    </row>
    <row r="58" spans="2:12" ht="12.75">
      <c r="B58" s="122" t="s">
        <v>89</v>
      </c>
      <c r="C58" s="64"/>
      <c r="D58" s="54" t="s">
        <v>90</v>
      </c>
      <c r="E58" s="57">
        <v>18</v>
      </c>
      <c r="J58" s="56"/>
      <c r="L58" s="58"/>
    </row>
    <row r="59" spans="2:12" ht="12.75">
      <c r="B59" s="122" t="s">
        <v>91</v>
      </c>
      <c r="C59" s="64"/>
      <c r="D59" s="65" t="s">
        <v>90</v>
      </c>
      <c r="E59" s="139">
        <v>0</v>
      </c>
      <c r="J59" s="67"/>
      <c r="L59" s="68"/>
    </row>
    <row r="60" spans="2:6" ht="12.75">
      <c r="B60" s="121" t="s">
        <v>192</v>
      </c>
      <c r="C60" s="22"/>
      <c r="D60" s="22"/>
      <c r="E60" s="83">
        <f>SUM(E56:E59)</f>
        <v>32</v>
      </c>
      <c r="F60" s="3"/>
    </row>
    <row r="61" spans="2:5" ht="12.75">
      <c r="B61" s="140"/>
      <c r="C61" s="3"/>
      <c r="D61" s="3"/>
      <c r="E61" s="141"/>
    </row>
    <row r="62" spans="2:5" ht="12.75">
      <c r="B62" s="130" t="s">
        <v>158</v>
      </c>
      <c r="C62" s="94"/>
      <c r="D62" s="54"/>
      <c r="E62" s="120"/>
    </row>
    <row r="63" spans="2:12" ht="12.75">
      <c r="B63" s="122" t="s">
        <v>61</v>
      </c>
      <c r="C63" s="64"/>
      <c r="D63" s="54" t="s">
        <v>98</v>
      </c>
      <c r="E63" s="57"/>
      <c r="J63" s="56"/>
      <c r="L63" s="58"/>
    </row>
    <row r="64" spans="2:12" ht="12.75">
      <c r="B64" s="122" t="s">
        <v>62</v>
      </c>
      <c r="C64" s="64"/>
      <c r="D64" s="54" t="s">
        <v>98</v>
      </c>
      <c r="E64" s="57"/>
      <c r="J64" s="56"/>
      <c r="L64" s="58"/>
    </row>
    <row r="65" spans="2:12" ht="12.75">
      <c r="B65" s="122" t="s">
        <v>89</v>
      </c>
      <c r="C65" s="64"/>
      <c r="D65" s="54" t="s">
        <v>90</v>
      </c>
      <c r="E65" s="57"/>
      <c r="J65" s="56"/>
      <c r="L65" s="58"/>
    </row>
    <row r="66" spans="2:12" ht="12.75">
      <c r="B66" s="122" t="s">
        <v>91</v>
      </c>
      <c r="C66" s="64"/>
      <c r="D66" s="65" t="s">
        <v>90</v>
      </c>
      <c r="E66" s="139"/>
      <c r="J66" s="56"/>
      <c r="L66" s="58"/>
    </row>
    <row r="67" spans="2:12" ht="12.75">
      <c r="B67" s="121" t="s">
        <v>94</v>
      </c>
      <c r="C67" s="22"/>
      <c r="D67" s="22"/>
      <c r="E67" s="83">
        <f>SUM(E63:E66)</f>
        <v>0</v>
      </c>
      <c r="J67" s="67"/>
      <c r="L67" s="68"/>
    </row>
    <row r="68" spans="2:6" ht="12.75">
      <c r="B68" s="123"/>
      <c r="C68" s="124"/>
      <c r="D68" s="124"/>
      <c r="E68" s="125"/>
      <c r="F68" s="3"/>
    </row>
    <row r="71" spans="2:15" ht="15.75">
      <c r="B71" s="146" t="s">
        <v>185</v>
      </c>
      <c r="C71" s="99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3"/>
      <c r="C72" s="14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8">
      <c r="B73" s="147"/>
      <c r="C73" s="148"/>
      <c r="D73" s="309" t="s">
        <v>3</v>
      </c>
      <c r="E73" s="310"/>
      <c r="F73" s="311"/>
      <c r="G73" s="310" t="s">
        <v>2</v>
      </c>
      <c r="H73" s="310"/>
      <c r="I73" s="309" t="s">
        <v>160</v>
      </c>
      <c r="J73" s="311"/>
      <c r="K73" s="309" t="s">
        <v>159</v>
      </c>
      <c r="L73" s="318"/>
      <c r="M73" s="310" t="s">
        <v>1</v>
      </c>
      <c r="N73" s="318"/>
      <c r="O73" s="129"/>
    </row>
    <row r="74" spans="2:15" ht="18">
      <c r="B74" s="149"/>
      <c r="C74" s="144"/>
      <c r="D74" s="154" t="s">
        <v>126</v>
      </c>
      <c r="E74" s="145" t="s">
        <v>127</v>
      </c>
      <c r="F74" s="150" t="s">
        <v>131</v>
      </c>
      <c r="G74" s="145" t="s">
        <v>126</v>
      </c>
      <c r="H74" s="145" t="s">
        <v>127</v>
      </c>
      <c r="I74" s="154" t="s">
        <v>126</v>
      </c>
      <c r="J74" s="150" t="s">
        <v>127</v>
      </c>
      <c r="K74" s="154" t="s">
        <v>126</v>
      </c>
      <c r="L74" s="150" t="s">
        <v>127</v>
      </c>
      <c r="M74" s="145" t="s">
        <v>126</v>
      </c>
      <c r="N74" s="150" t="s">
        <v>127</v>
      </c>
      <c r="O74" s="3"/>
    </row>
    <row r="75" spans="2:15" ht="12.75">
      <c r="B75" s="149"/>
      <c r="C75" s="142" t="s">
        <v>128</v>
      </c>
      <c r="D75" s="26">
        <v>0.5</v>
      </c>
      <c r="E75" s="26">
        <v>0.5</v>
      </c>
      <c r="F75" s="26">
        <v>1</v>
      </c>
      <c r="G75" s="170">
        <v>0.5</v>
      </c>
      <c r="H75" s="171">
        <v>0.5</v>
      </c>
      <c r="I75" s="26">
        <v>0.5</v>
      </c>
      <c r="J75" s="26">
        <v>0.5</v>
      </c>
      <c r="K75" s="26">
        <v>0.5</v>
      </c>
      <c r="L75" s="26">
        <v>0.5</v>
      </c>
      <c r="M75" s="170">
        <v>0.5</v>
      </c>
      <c r="N75" s="26">
        <v>0.5</v>
      </c>
      <c r="O75" s="3"/>
    </row>
    <row r="76" spans="2:15" ht="12.75">
      <c r="B76" s="251" t="s">
        <v>142</v>
      </c>
      <c r="D76" s="155"/>
      <c r="E76" s="72"/>
      <c r="F76" s="151"/>
      <c r="G76" s="72"/>
      <c r="H76" s="72"/>
      <c r="I76" s="155"/>
      <c r="J76" s="151"/>
      <c r="K76" s="155"/>
      <c r="L76" s="151"/>
      <c r="M76" s="72"/>
      <c r="N76" s="151"/>
      <c r="O76" s="3"/>
    </row>
    <row r="77" spans="2:15" ht="12.75">
      <c r="B77" s="149"/>
      <c r="C77" s="142" t="s">
        <v>149</v>
      </c>
      <c r="D77" s="101">
        <v>0.07</v>
      </c>
      <c r="E77" s="101">
        <v>0.16</v>
      </c>
      <c r="F77" s="101">
        <v>0.08</v>
      </c>
      <c r="G77" s="172">
        <v>0</v>
      </c>
      <c r="H77" s="173">
        <v>0</v>
      </c>
      <c r="I77" s="101"/>
      <c r="J77" s="101"/>
      <c r="K77" s="101">
        <v>0</v>
      </c>
      <c r="L77" s="101">
        <v>0</v>
      </c>
      <c r="M77" s="172">
        <v>0.07</v>
      </c>
      <c r="N77" s="101">
        <v>0</v>
      </c>
      <c r="O77" s="3"/>
    </row>
    <row r="78" spans="2:15" ht="12.75">
      <c r="B78" s="149"/>
      <c r="C78" s="142" t="s">
        <v>182</v>
      </c>
      <c r="D78" s="101">
        <v>0.16</v>
      </c>
      <c r="E78" s="101">
        <v>0.05</v>
      </c>
      <c r="F78" s="101">
        <v>0.02</v>
      </c>
      <c r="G78" s="172">
        <v>0.55</v>
      </c>
      <c r="H78" s="173">
        <v>0</v>
      </c>
      <c r="I78" s="101"/>
      <c r="J78" s="101"/>
      <c r="K78" s="101">
        <v>0.78</v>
      </c>
      <c r="L78" s="101">
        <v>0</v>
      </c>
      <c r="M78" s="172">
        <v>0.74</v>
      </c>
      <c r="N78" s="101">
        <v>0</v>
      </c>
      <c r="O78" s="3"/>
    </row>
    <row r="79" spans="2:15" ht="12.75">
      <c r="B79" s="149"/>
      <c r="C79" s="142" t="s">
        <v>129</v>
      </c>
      <c r="D79" s="101">
        <v>0.43</v>
      </c>
      <c r="E79" s="101">
        <v>0.41</v>
      </c>
      <c r="F79" s="101">
        <v>0.9</v>
      </c>
      <c r="G79" s="172">
        <v>0.02</v>
      </c>
      <c r="H79" s="173">
        <v>0.64</v>
      </c>
      <c r="I79" s="101"/>
      <c r="J79" s="101"/>
      <c r="K79" s="101">
        <v>0</v>
      </c>
      <c r="L79" s="101">
        <v>1</v>
      </c>
      <c r="M79" s="172">
        <v>0.03</v>
      </c>
      <c r="N79" s="101">
        <v>1</v>
      </c>
      <c r="O79" s="3"/>
    </row>
    <row r="80" spans="2:15" ht="12.75">
      <c r="B80" s="149"/>
      <c r="C80" s="142" t="s">
        <v>130</v>
      </c>
      <c r="D80" s="101">
        <v>0.2</v>
      </c>
      <c r="E80" s="101">
        <v>0.36</v>
      </c>
      <c r="F80" s="101">
        <v>0</v>
      </c>
      <c r="G80" s="172">
        <v>0.39</v>
      </c>
      <c r="H80" s="173">
        <v>0.08</v>
      </c>
      <c r="I80" s="101"/>
      <c r="J80" s="101"/>
      <c r="K80" s="101">
        <v>0.05</v>
      </c>
      <c r="L80" s="101">
        <v>0</v>
      </c>
      <c r="M80" s="172">
        <v>0</v>
      </c>
      <c r="N80" s="101">
        <v>0</v>
      </c>
      <c r="O80" s="3"/>
    </row>
    <row r="81" spans="2:15" ht="12.75">
      <c r="B81" s="149"/>
      <c r="C81" s="142" t="s">
        <v>132</v>
      </c>
      <c r="D81" s="101">
        <v>0.14</v>
      </c>
      <c r="E81" s="101">
        <v>0.02</v>
      </c>
      <c r="F81" s="101">
        <v>0</v>
      </c>
      <c r="G81" s="172">
        <v>0.04</v>
      </c>
      <c r="H81" s="173">
        <v>0.28</v>
      </c>
      <c r="I81" s="101"/>
      <c r="J81" s="101"/>
      <c r="K81" s="101">
        <v>0.17</v>
      </c>
      <c r="L81" s="101">
        <v>0</v>
      </c>
      <c r="M81" s="172">
        <v>0.16</v>
      </c>
      <c r="N81" s="101">
        <v>0</v>
      </c>
      <c r="O81" s="3"/>
    </row>
    <row r="82" spans="2:15" ht="12.75">
      <c r="B82" s="152"/>
      <c r="C82" s="153" t="s">
        <v>133</v>
      </c>
      <c r="D82" s="101"/>
      <c r="E82" s="101"/>
      <c r="F82" s="101"/>
      <c r="G82" s="172"/>
      <c r="H82" s="173"/>
      <c r="I82" s="101"/>
      <c r="J82" s="101"/>
      <c r="K82" s="101"/>
      <c r="L82" s="101"/>
      <c r="M82" s="172"/>
      <c r="N82" s="101"/>
      <c r="O82" s="3"/>
    </row>
    <row r="83" spans="2:15" ht="18">
      <c r="B83" s="3"/>
      <c r="C83" s="10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5" spans="2:7" ht="15.75">
      <c r="B85" s="113" t="s">
        <v>186</v>
      </c>
      <c r="C85" s="226"/>
      <c r="G85" s="113" t="s">
        <v>187</v>
      </c>
    </row>
    <row r="86" spans="2:7" ht="15.75">
      <c r="B86" s="113" t="s">
        <v>174</v>
      </c>
      <c r="G86" s="113" t="s">
        <v>176</v>
      </c>
    </row>
    <row r="87" spans="2:9" ht="38.25">
      <c r="B87" s="314" t="s">
        <v>175</v>
      </c>
      <c r="C87" s="315"/>
      <c r="D87" s="255" t="s">
        <v>171</v>
      </c>
      <c r="F87" s="316" t="s">
        <v>176</v>
      </c>
      <c r="G87" s="317"/>
      <c r="H87" s="253" t="s">
        <v>172</v>
      </c>
      <c r="I87" s="252" t="s">
        <v>173</v>
      </c>
    </row>
    <row r="88" spans="2:9" ht="12.75">
      <c r="B88" s="249" t="s">
        <v>3</v>
      </c>
      <c r="C88" s="2"/>
      <c r="D88" s="250">
        <v>0.04</v>
      </c>
      <c r="F88" s="254" t="s">
        <v>3</v>
      </c>
      <c r="G88" s="220"/>
      <c r="H88" s="101">
        <v>0.43</v>
      </c>
      <c r="I88" s="101">
        <v>0.57</v>
      </c>
    </row>
    <row r="89" spans="2:9" ht="12.75">
      <c r="B89" s="249" t="s">
        <v>58</v>
      </c>
      <c r="C89" s="2"/>
      <c r="D89" s="250">
        <v>0.04</v>
      </c>
      <c r="F89" s="254" t="s">
        <v>2</v>
      </c>
      <c r="G89" s="220"/>
      <c r="H89" s="101">
        <v>0.65</v>
      </c>
      <c r="I89" s="101">
        <v>0.35</v>
      </c>
    </row>
    <row r="90" spans="2:9" ht="12.75">
      <c r="B90" s="249" t="s">
        <v>2</v>
      </c>
      <c r="C90" s="2"/>
      <c r="D90" s="250">
        <v>0.1</v>
      </c>
      <c r="F90" s="254" t="s">
        <v>160</v>
      </c>
      <c r="G90" s="220"/>
      <c r="H90" s="101">
        <v>0.5</v>
      </c>
      <c r="I90" s="101">
        <v>0.5</v>
      </c>
    </row>
    <row r="91" spans="2:9" ht="12.75">
      <c r="B91" s="249" t="s">
        <v>160</v>
      </c>
      <c r="C91" s="2"/>
      <c r="D91" s="250">
        <v>0.1</v>
      </c>
      <c r="F91" s="254" t="s">
        <v>159</v>
      </c>
      <c r="G91" s="220"/>
      <c r="H91" s="101">
        <v>0.56</v>
      </c>
      <c r="I91" s="101">
        <v>0.44</v>
      </c>
    </row>
    <row r="92" spans="2:9" ht="12.75">
      <c r="B92" s="249" t="s">
        <v>159</v>
      </c>
      <c r="C92" s="2"/>
      <c r="D92" s="250">
        <v>0.2</v>
      </c>
      <c r="F92" s="254" t="s">
        <v>1</v>
      </c>
      <c r="G92" s="220"/>
      <c r="H92" s="101">
        <v>0.81</v>
      </c>
      <c r="I92" s="101">
        <v>0.19</v>
      </c>
    </row>
    <row r="93" spans="2:4" ht="12.75">
      <c r="B93" s="249" t="s">
        <v>1</v>
      </c>
      <c r="C93" s="2"/>
      <c r="D93" s="250">
        <v>0.1</v>
      </c>
    </row>
  </sheetData>
  <mergeCells count="11">
    <mergeCell ref="B87:C87"/>
    <mergeCell ref="F87:G87"/>
    <mergeCell ref="M73:N73"/>
    <mergeCell ref="G73:H73"/>
    <mergeCell ref="I73:J73"/>
    <mergeCell ref="K73:L73"/>
    <mergeCell ref="B2:F2"/>
    <mergeCell ref="B22:C22"/>
    <mergeCell ref="B24:C24"/>
    <mergeCell ref="D73:F73"/>
    <mergeCell ref="B31:C31"/>
  </mergeCells>
  <printOptions/>
  <pageMargins left="0.75" right="0.75" top="1" bottom="1" header="0.5" footer="0.5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zoomScale="75" zoomScaleNormal="75" workbookViewId="0" topLeftCell="A1">
      <selection activeCell="H35" sqref="H35"/>
    </sheetView>
  </sheetViews>
  <sheetFormatPr defaultColWidth="9.140625" defaultRowHeight="12.75"/>
  <cols>
    <col min="1" max="1" width="15.28125" style="0" customWidth="1"/>
    <col min="2" max="2" width="10.7109375" style="0" customWidth="1"/>
    <col min="3" max="24" width="6.7109375" style="0" customWidth="1"/>
  </cols>
  <sheetData>
    <row r="1" ht="15.75">
      <c r="A1" s="157" t="s">
        <v>166</v>
      </c>
    </row>
    <row r="3" spans="1:24" s="95" customFormat="1" ht="25.5" customHeight="1">
      <c r="A3" s="328" t="s">
        <v>125</v>
      </c>
      <c r="B3" s="328" t="s">
        <v>202</v>
      </c>
      <c r="C3" s="325" t="s">
        <v>147</v>
      </c>
      <c r="D3" s="326"/>
      <c r="E3" s="326"/>
      <c r="F3" s="326"/>
      <c r="G3" s="326"/>
      <c r="H3" s="326"/>
      <c r="I3" s="326"/>
      <c r="J3" s="327"/>
      <c r="K3" s="325" t="s">
        <v>160</v>
      </c>
      <c r="L3" s="326"/>
      <c r="M3" s="326"/>
      <c r="N3" s="327"/>
      <c r="O3" s="325" t="s">
        <v>159</v>
      </c>
      <c r="P3" s="326"/>
      <c r="Q3" s="326"/>
      <c r="R3" s="327"/>
      <c r="S3" s="325" t="s">
        <v>2</v>
      </c>
      <c r="T3" s="326"/>
      <c r="U3" s="327"/>
      <c r="V3" s="325" t="s">
        <v>1</v>
      </c>
      <c r="W3" s="326"/>
      <c r="X3" s="327"/>
    </row>
    <row r="4" spans="1:34" ht="12.75">
      <c r="A4" s="329"/>
      <c r="B4" s="329"/>
      <c r="C4" s="321" t="s">
        <v>148</v>
      </c>
      <c r="D4" s="331"/>
      <c r="E4" s="321" t="s">
        <v>127</v>
      </c>
      <c r="F4" s="331"/>
      <c r="G4" s="321" t="s">
        <v>188</v>
      </c>
      <c r="H4" s="332"/>
      <c r="I4" s="332"/>
      <c r="J4" s="322"/>
      <c r="K4" s="321" t="s">
        <v>148</v>
      </c>
      <c r="L4" s="322"/>
      <c r="M4" s="321" t="s">
        <v>127</v>
      </c>
      <c r="N4" s="322"/>
      <c r="O4" s="321" t="s">
        <v>148</v>
      </c>
      <c r="P4" s="322"/>
      <c r="Q4" s="321" t="s">
        <v>127</v>
      </c>
      <c r="R4" s="322"/>
      <c r="S4" s="321" t="s">
        <v>148</v>
      </c>
      <c r="T4" s="322"/>
      <c r="U4" s="319" t="s">
        <v>127</v>
      </c>
      <c r="V4" s="321" t="s">
        <v>148</v>
      </c>
      <c r="W4" s="322"/>
      <c r="X4" s="319" t="s">
        <v>127</v>
      </c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24" ht="12.75">
      <c r="A5" s="329"/>
      <c r="B5" s="329"/>
      <c r="C5" s="323"/>
      <c r="D5" s="324"/>
      <c r="E5" s="323"/>
      <c r="F5" s="324"/>
      <c r="G5" s="323"/>
      <c r="H5" s="333"/>
      <c r="I5" s="333"/>
      <c r="J5" s="324"/>
      <c r="K5" s="323"/>
      <c r="L5" s="324"/>
      <c r="M5" s="323"/>
      <c r="N5" s="324"/>
      <c r="O5" s="323"/>
      <c r="P5" s="324"/>
      <c r="Q5" s="323"/>
      <c r="R5" s="324"/>
      <c r="S5" s="323"/>
      <c r="T5" s="324"/>
      <c r="U5" s="320"/>
      <c r="V5" s="323"/>
      <c r="W5" s="324"/>
      <c r="X5" s="320"/>
    </row>
    <row r="6" spans="1:24" s="104" customFormat="1" ht="39.75" customHeight="1">
      <c r="A6" s="330"/>
      <c r="B6" s="330"/>
      <c r="C6" s="174" t="s">
        <v>162</v>
      </c>
      <c r="D6" s="174" t="s">
        <v>163</v>
      </c>
      <c r="E6" s="174" t="s">
        <v>162</v>
      </c>
      <c r="F6" s="174" t="s">
        <v>163</v>
      </c>
      <c r="G6" s="174" t="s">
        <v>162</v>
      </c>
      <c r="H6" s="174" t="s">
        <v>164</v>
      </c>
      <c r="I6" s="174" t="s">
        <v>163</v>
      </c>
      <c r="J6" s="174" t="s">
        <v>165</v>
      </c>
      <c r="K6" s="174" t="s">
        <v>162</v>
      </c>
      <c r="L6" s="174" t="s">
        <v>163</v>
      </c>
      <c r="M6" s="174" t="s">
        <v>162</v>
      </c>
      <c r="N6" s="174" t="s">
        <v>163</v>
      </c>
      <c r="O6" s="174" t="s">
        <v>162</v>
      </c>
      <c r="P6" s="174" t="s">
        <v>163</v>
      </c>
      <c r="Q6" s="174" t="s">
        <v>162</v>
      </c>
      <c r="R6" s="174" t="s">
        <v>163</v>
      </c>
      <c r="S6" s="174" t="s">
        <v>162</v>
      </c>
      <c r="T6" s="174" t="s">
        <v>163</v>
      </c>
      <c r="U6" s="174" t="s">
        <v>162</v>
      </c>
      <c r="V6" s="174" t="s">
        <v>162</v>
      </c>
      <c r="W6" s="174" t="s">
        <v>163</v>
      </c>
      <c r="X6" s="174" t="s">
        <v>162</v>
      </c>
    </row>
    <row r="7" spans="1:24" ht="15.75" customHeight="1">
      <c r="A7" s="26" t="s">
        <v>204</v>
      </c>
      <c r="B7" s="26">
        <v>22600</v>
      </c>
      <c r="C7" s="26">
        <v>18</v>
      </c>
      <c r="D7" s="26">
        <v>23</v>
      </c>
      <c r="E7" s="87">
        <v>33</v>
      </c>
      <c r="F7" s="87">
        <v>5</v>
      </c>
      <c r="G7" s="26">
        <v>46</v>
      </c>
      <c r="H7" s="26"/>
      <c r="I7" s="26">
        <v>13</v>
      </c>
      <c r="J7" s="26"/>
      <c r="K7" s="26"/>
      <c r="L7" s="26"/>
      <c r="M7" s="26"/>
      <c r="N7" s="26"/>
      <c r="O7" s="26">
        <v>0</v>
      </c>
      <c r="P7" s="26">
        <v>0</v>
      </c>
      <c r="Q7" s="26">
        <v>0</v>
      </c>
      <c r="R7" s="26">
        <v>0</v>
      </c>
      <c r="S7" s="26">
        <v>6</v>
      </c>
      <c r="T7" s="26">
        <v>2</v>
      </c>
      <c r="U7" s="26">
        <v>5</v>
      </c>
      <c r="V7" s="26">
        <v>0</v>
      </c>
      <c r="W7" s="26">
        <v>0</v>
      </c>
      <c r="X7" s="26">
        <v>0</v>
      </c>
    </row>
    <row r="8" spans="1:24" ht="15.75" customHeight="1">
      <c r="A8" s="26" t="s">
        <v>205</v>
      </c>
      <c r="B8" s="26">
        <v>29560</v>
      </c>
      <c r="C8" s="26">
        <v>20</v>
      </c>
      <c r="D8" s="26">
        <v>28</v>
      </c>
      <c r="E8" s="87">
        <v>40</v>
      </c>
      <c r="F8" s="87">
        <v>10</v>
      </c>
      <c r="G8" s="26">
        <v>17</v>
      </c>
      <c r="H8" s="26"/>
      <c r="I8" s="26">
        <v>10</v>
      </c>
      <c r="J8" s="26"/>
      <c r="K8" s="26"/>
      <c r="L8" s="26"/>
      <c r="M8" s="26"/>
      <c r="N8" s="26"/>
      <c r="O8" s="26">
        <v>4</v>
      </c>
      <c r="P8" s="26">
        <v>6</v>
      </c>
      <c r="Q8" s="26">
        <v>3</v>
      </c>
      <c r="R8" s="26">
        <v>0</v>
      </c>
      <c r="S8" s="26">
        <v>15</v>
      </c>
      <c r="T8" s="26">
        <v>5</v>
      </c>
      <c r="U8" s="26">
        <v>9</v>
      </c>
      <c r="V8" s="26">
        <v>12</v>
      </c>
      <c r="W8" s="26">
        <v>2</v>
      </c>
      <c r="X8" s="26">
        <v>5</v>
      </c>
    </row>
    <row r="9" spans="1:24" ht="15.75" customHeight="1">
      <c r="A9" s="26" t="s">
        <v>206</v>
      </c>
      <c r="B9" s="26">
        <v>33785</v>
      </c>
      <c r="C9" s="26">
        <v>18</v>
      </c>
      <c r="D9" s="26">
        <v>9</v>
      </c>
      <c r="E9" s="87">
        <v>29</v>
      </c>
      <c r="F9" s="87">
        <v>2</v>
      </c>
      <c r="G9" s="26">
        <v>47</v>
      </c>
      <c r="H9" s="26"/>
      <c r="I9" s="26">
        <v>8</v>
      </c>
      <c r="J9" s="26"/>
      <c r="K9" s="26"/>
      <c r="L9" s="26"/>
      <c r="M9" s="26"/>
      <c r="N9" s="26"/>
      <c r="O9" s="26">
        <v>3</v>
      </c>
      <c r="P9" s="26">
        <v>2</v>
      </c>
      <c r="Q9" s="26">
        <v>2</v>
      </c>
      <c r="R9" s="26">
        <v>0</v>
      </c>
      <c r="S9" s="26">
        <v>8</v>
      </c>
      <c r="T9" s="26">
        <v>2</v>
      </c>
      <c r="U9" s="26">
        <v>4</v>
      </c>
      <c r="V9" s="26">
        <v>8</v>
      </c>
      <c r="W9" s="26">
        <v>1</v>
      </c>
      <c r="X9" s="26">
        <v>0</v>
      </c>
    </row>
    <row r="10" spans="1:24" ht="15.75" customHeight="1">
      <c r="A10" s="26" t="s">
        <v>207</v>
      </c>
      <c r="B10" s="26">
        <v>36005</v>
      </c>
      <c r="C10" s="26">
        <v>24</v>
      </c>
      <c r="D10" s="26">
        <v>15</v>
      </c>
      <c r="E10" s="87">
        <v>22</v>
      </c>
      <c r="F10" s="87">
        <v>2</v>
      </c>
      <c r="G10" s="26">
        <v>2</v>
      </c>
      <c r="H10" s="26"/>
      <c r="I10" s="26">
        <v>0</v>
      </c>
      <c r="J10" s="26"/>
      <c r="K10" s="26"/>
      <c r="L10" s="26"/>
      <c r="M10" s="26"/>
      <c r="N10" s="26"/>
      <c r="O10" s="26">
        <v>11</v>
      </c>
      <c r="P10" s="26">
        <v>7</v>
      </c>
      <c r="Q10" s="26">
        <v>9</v>
      </c>
      <c r="R10" s="26">
        <v>0</v>
      </c>
      <c r="S10" s="26">
        <v>12</v>
      </c>
      <c r="T10" s="26">
        <v>4</v>
      </c>
      <c r="U10" s="26">
        <v>7</v>
      </c>
      <c r="V10" s="26">
        <v>11</v>
      </c>
      <c r="W10" s="26">
        <v>3</v>
      </c>
      <c r="X10" s="26">
        <v>0</v>
      </c>
    </row>
    <row r="11" spans="1:24" ht="15.75" customHeight="1">
      <c r="A11" s="26" t="s">
        <v>208</v>
      </c>
      <c r="B11" s="26">
        <v>17065</v>
      </c>
      <c r="C11" s="26">
        <v>19</v>
      </c>
      <c r="D11" s="26">
        <v>15</v>
      </c>
      <c r="E11" s="87">
        <v>11</v>
      </c>
      <c r="F11" s="87">
        <v>3</v>
      </c>
      <c r="G11" s="26">
        <v>5</v>
      </c>
      <c r="H11" s="26"/>
      <c r="I11" s="26">
        <v>3</v>
      </c>
      <c r="J11" s="26"/>
      <c r="K11" s="26"/>
      <c r="L11" s="26"/>
      <c r="M11" s="26"/>
      <c r="N11" s="26"/>
      <c r="O11" s="26">
        <v>0</v>
      </c>
      <c r="P11" s="26">
        <v>0</v>
      </c>
      <c r="Q11" s="26">
        <v>0</v>
      </c>
      <c r="R11" s="26">
        <v>0</v>
      </c>
      <c r="S11" s="26">
        <v>3</v>
      </c>
      <c r="T11" s="26">
        <v>1</v>
      </c>
      <c r="U11" s="26">
        <v>0</v>
      </c>
      <c r="V11" s="26">
        <v>0</v>
      </c>
      <c r="W11" s="26">
        <v>0</v>
      </c>
      <c r="X11" s="26">
        <v>0</v>
      </c>
    </row>
    <row r="12" spans="1:24" ht="15.75" customHeight="1">
      <c r="A12" s="26" t="s">
        <v>209</v>
      </c>
      <c r="B12" s="26">
        <v>25585</v>
      </c>
      <c r="C12" s="26">
        <v>6</v>
      </c>
      <c r="D12" s="26">
        <v>9</v>
      </c>
      <c r="E12" s="87">
        <v>7</v>
      </c>
      <c r="F12" s="26">
        <v>4</v>
      </c>
      <c r="G12" s="26">
        <v>18</v>
      </c>
      <c r="H12" s="26"/>
      <c r="I12" s="26">
        <v>5</v>
      </c>
      <c r="J12" s="26"/>
      <c r="K12" s="26"/>
      <c r="L12" s="26"/>
      <c r="M12" s="26"/>
      <c r="N12" s="26"/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2</v>
      </c>
      <c r="X12" s="26">
        <v>0</v>
      </c>
    </row>
    <row r="13" spans="1:24" ht="15.75" customHeight="1" hidden="1">
      <c r="A13" s="26" t="s">
        <v>29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5.75" customHeight="1" hidden="1">
      <c r="A14" s="26" t="s">
        <v>30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5.75" customHeight="1" hidden="1">
      <c r="A15" s="26" t="s">
        <v>31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5.75" customHeight="1" hidden="1">
      <c r="A16" s="26" t="s">
        <v>32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5.75" customHeight="1" hidden="1">
      <c r="A17" s="26" t="s">
        <v>33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15.75" customHeight="1" hidden="1">
      <c r="A18" s="26" t="s">
        <v>34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5.75" customHeight="1" hidden="1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 customHeight="1" hidden="1">
      <c r="A20" s="26" t="s">
        <v>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ht="15.75" customHeight="1" hidden="1">
      <c r="A21" s="26" t="s">
        <v>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ht="15.75" customHeight="1" hidden="1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5.75" customHeight="1" hidden="1">
      <c r="A23" s="26" t="s">
        <v>39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5.75" customHeight="1" hidden="1">
      <c r="A24" s="26" t="s">
        <v>40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5.75" customHeight="1" hidden="1">
      <c r="A25" s="26" t="s">
        <v>41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5.75" customHeight="1" hidden="1">
      <c r="A26" s="26" t="s">
        <v>42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.75" customHeight="1" hidden="1">
      <c r="A27" s="26" t="s">
        <v>43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5.75" customHeight="1" hidden="1">
      <c r="A28" s="26" t="s">
        <v>44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5.75" customHeight="1" hidden="1">
      <c r="A29" s="26" t="s">
        <v>49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 customHeight="1" hidden="1">
      <c r="A30" s="26" t="s">
        <v>50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15.75" customHeight="1" hidden="1">
      <c r="A31" s="26" t="s">
        <v>51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2.75">
      <c r="A32" s="45" t="s">
        <v>0</v>
      </c>
      <c r="B32" s="29">
        <f aca="true" t="shared" si="0" ref="B32:X32">SUM(B7:B31)</f>
        <v>164600</v>
      </c>
      <c r="C32" s="29">
        <f t="shared" si="0"/>
        <v>105</v>
      </c>
      <c r="D32" s="29">
        <f t="shared" si="0"/>
        <v>99</v>
      </c>
      <c r="E32" s="29">
        <f t="shared" si="0"/>
        <v>142</v>
      </c>
      <c r="F32" s="29">
        <f t="shared" si="0"/>
        <v>26</v>
      </c>
      <c r="G32" s="29">
        <f t="shared" si="0"/>
        <v>135</v>
      </c>
      <c r="H32" s="29">
        <f t="shared" si="0"/>
        <v>0</v>
      </c>
      <c r="I32" s="29">
        <f t="shared" si="0"/>
        <v>39</v>
      </c>
      <c r="J32" s="29">
        <f t="shared" si="0"/>
        <v>0</v>
      </c>
      <c r="K32" s="29">
        <f t="shared" si="0"/>
        <v>0</v>
      </c>
      <c r="L32" s="29">
        <f t="shared" si="0"/>
        <v>0</v>
      </c>
      <c r="M32" s="29">
        <f t="shared" si="0"/>
        <v>0</v>
      </c>
      <c r="N32" s="29">
        <f t="shared" si="0"/>
        <v>0</v>
      </c>
      <c r="O32" s="29">
        <f t="shared" si="0"/>
        <v>18</v>
      </c>
      <c r="P32" s="29">
        <f t="shared" si="0"/>
        <v>15</v>
      </c>
      <c r="Q32" s="29">
        <f t="shared" si="0"/>
        <v>14</v>
      </c>
      <c r="R32" s="29">
        <f t="shared" si="0"/>
        <v>0</v>
      </c>
      <c r="S32" s="29">
        <f t="shared" si="0"/>
        <v>44</v>
      </c>
      <c r="T32" s="29">
        <f t="shared" si="0"/>
        <v>14</v>
      </c>
      <c r="U32" s="29">
        <f t="shared" si="0"/>
        <v>25</v>
      </c>
      <c r="V32" s="29">
        <f t="shared" si="0"/>
        <v>31</v>
      </c>
      <c r="W32" s="29">
        <f t="shared" si="0"/>
        <v>8</v>
      </c>
      <c r="X32" s="29">
        <f t="shared" si="0"/>
        <v>5</v>
      </c>
    </row>
    <row r="37" ht="12.75">
      <c r="D37" s="302"/>
    </row>
    <row r="38" ht="12.75">
      <c r="D38" s="303"/>
    </row>
    <row r="39" ht="12.75">
      <c r="D39" s="303"/>
    </row>
    <row r="40" ht="12.75">
      <c r="D40" s="303"/>
    </row>
    <row r="41" ht="12.75">
      <c r="D41" s="303"/>
    </row>
    <row r="42" ht="12.75">
      <c r="D42" s="303"/>
    </row>
  </sheetData>
  <mergeCells count="18">
    <mergeCell ref="A3:A6"/>
    <mergeCell ref="B3:B6"/>
    <mergeCell ref="C3:J3"/>
    <mergeCell ref="C4:D5"/>
    <mergeCell ref="E4:F5"/>
    <mergeCell ref="G4:J5"/>
    <mergeCell ref="K3:N3"/>
    <mergeCell ref="O3:R3"/>
    <mergeCell ref="S3:U3"/>
    <mergeCell ref="V3:X3"/>
    <mergeCell ref="K4:L5"/>
    <mergeCell ref="M4:N5"/>
    <mergeCell ref="O4:P5"/>
    <mergeCell ref="Q4:R5"/>
    <mergeCell ref="X4:X5"/>
    <mergeCell ref="S4:T5"/>
    <mergeCell ref="U4:U5"/>
    <mergeCell ref="V4:W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75" zoomScaleNormal="75" workbookViewId="0" topLeftCell="A4">
      <selection activeCell="K23" sqref="K23"/>
    </sheetView>
  </sheetViews>
  <sheetFormatPr defaultColWidth="9.140625" defaultRowHeight="12.75"/>
  <cols>
    <col min="1" max="1" width="3.421875" style="0" customWidth="1"/>
    <col min="2" max="2" width="8.421875" style="0" customWidth="1"/>
    <col min="3" max="3" width="5.7109375" style="0" customWidth="1"/>
    <col min="4" max="4" width="10.8515625" style="0" customWidth="1"/>
    <col min="5" max="5" width="8.28125" style="0" customWidth="1"/>
    <col min="6" max="6" width="1.57421875" style="0" customWidth="1"/>
    <col min="7" max="7" width="9.421875" style="0" customWidth="1"/>
    <col min="8" max="8" width="1.57421875" style="50" customWidth="1"/>
    <col min="9" max="9" width="10.28125" style="50" customWidth="1"/>
    <col min="10" max="10" width="1.28515625" style="0" customWidth="1"/>
    <col min="11" max="11" width="9.7109375" style="0" customWidth="1"/>
    <col min="12" max="12" width="1.57421875" style="0" customWidth="1"/>
    <col min="13" max="13" width="11.28125" style="0" customWidth="1"/>
    <col min="14" max="14" width="11.00390625" style="0" customWidth="1"/>
    <col min="15" max="15" width="5.421875" style="0" customWidth="1"/>
  </cols>
  <sheetData>
    <row r="1" ht="15.75">
      <c r="A1" s="157" t="s">
        <v>179</v>
      </c>
    </row>
    <row r="2" spans="2:9" s="48" customFormat="1" ht="18">
      <c r="B2" s="8"/>
      <c r="H2" s="49"/>
      <c r="I2" s="49"/>
    </row>
    <row r="4" spans="1:17" s="52" customFormat="1" ht="72.75" customHeight="1">
      <c r="A4" s="196"/>
      <c r="B4" s="197"/>
      <c r="C4" s="198"/>
      <c r="D4" s="198"/>
      <c r="E4" s="200" t="s">
        <v>69</v>
      </c>
      <c r="F4" s="198"/>
      <c r="G4" s="198" t="s">
        <v>70</v>
      </c>
      <c r="H4" s="198"/>
      <c r="I4" s="198" t="s">
        <v>96</v>
      </c>
      <c r="J4" s="198"/>
      <c r="K4" s="198" t="s">
        <v>71</v>
      </c>
      <c r="L4" s="198"/>
      <c r="M4" s="198" t="s">
        <v>72</v>
      </c>
      <c r="N4" s="198" t="s">
        <v>124</v>
      </c>
      <c r="O4" s="199"/>
      <c r="Q4" s="53"/>
    </row>
    <row r="5" spans="1:15" s="51" customFormat="1" ht="12">
      <c r="A5" s="184"/>
      <c r="B5" s="61"/>
      <c r="C5" s="61"/>
      <c r="D5" s="61"/>
      <c r="E5" s="201"/>
      <c r="F5" s="61"/>
      <c r="G5" s="61"/>
      <c r="H5" s="79"/>
      <c r="I5" s="79"/>
      <c r="J5" s="61"/>
      <c r="K5" s="61"/>
      <c r="L5" s="61"/>
      <c r="M5" s="61"/>
      <c r="N5" s="61"/>
      <c r="O5" s="185"/>
    </row>
    <row r="6" spans="1:15" s="51" customFormat="1" ht="12">
      <c r="A6" s="184"/>
      <c r="B6" s="169" t="s">
        <v>73</v>
      </c>
      <c r="C6" s="61"/>
      <c r="D6" s="61"/>
      <c r="E6" s="202"/>
      <c r="F6" s="186"/>
      <c r="G6" s="186"/>
      <c r="H6" s="187"/>
      <c r="I6" s="187"/>
      <c r="J6" s="186"/>
      <c r="K6" s="186"/>
      <c r="L6" s="186"/>
      <c r="M6" s="186"/>
      <c r="N6" s="61"/>
      <c r="O6" s="185"/>
    </row>
    <row r="7" spans="1:18" s="51" customFormat="1" ht="13.5" customHeight="1">
      <c r="A7" s="184"/>
      <c r="B7" s="334" t="s">
        <v>100</v>
      </c>
      <c r="C7" s="335"/>
      <c r="D7" s="335"/>
      <c r="E7" s="203" t="s">
        <v>101</v>
      </c>
      <c r="F7" s="54"/>
      <c r="G7" s="89">
        <f>'Active Participation Info'!F8</f>
        <v>12784</v>
      </c>
      <c r="H7" s="55"/>
      <c r="I7" s="167">
        <f>G7/'Active Participation Info'!D22</f>
        <v>0.077715230580311</v>
      </c>
      <c r="J7" s="56"/>
      <c r="K7" s="77">
        <f>'Active Participation Info'!E31</f>
        <v>135</v>
      </c>
      <c r="L7" s="188"/>
      <c r="M7" s="59">
        <f>1000/N7</f>
        <v>10.560075093867335</v>
      </c>
      <c r="N7" s="60">
        <f>G7/K7</f>
        <v>94.6962962962963</v>
      </c>
      <c r="O7" s="189"/>
      <c r="R7" s="61"/>
    </row>
    <row r="8" spans="1:18" s="51" customFormat="1" ht="13.5" customHeight="1">
      <c r="A8" s="184"/>
      <c r="B8" s="260"/>
      <c r="C8" s="129"/>
      <c r="D8" s="129"/>
      <c r="E8" s="203"/>
      <c r="F8" s="262"/>
      <c r="G8" s="263"/>
      <c r="H8" s="55"/>
      <c r="I8" s="264"/>
      <c r="J8" s="56"/>
      <c r="K8" s="265"/>
      <c r="L8" s="188"/>
      <c r="M8" s="266"/>
      <c r="N8" s="267"/>
      <c r="O8" s="189"/>
      <c r="R8" s="61"/>
    </row>
    <row r="9" spans="1:18" s="51" customFormat="1" ht="12">
      <c r="A9" s="184"/>
      <c r="B9" s="336" t="s">
        <v>59</v>
      </c>
      <c r="C9" s="337"/>
      <c r="D9" s="337"/>
      <c r="E9" s="203" t="s">
        <v>95</v>
      </c>
      <c r="F9" s="54"/>
      <c r="G9" s="89">
        <f>'Active Participation Info'!D10</f>
        <v>10193</v>
      </c>
      <c r="H9" s="55"/>
      <c r="I9" s="167">
        <f>G9/'Active Participation Info'!D22</f>
        <v>0.06196427920096293</v>
      </c>
      <c r="J9" s="56"/>
      <c r="K9" s="77">
        <f>'Active Participation Info'!E33</f>
        <v>130</v>
      </c>
      <c r="L9" s="188"/>
      <c r="M9" s="59">
        <f>1000/N9</f>
        <v>12.753850681840479</v>
      </c>
      <c r="N9" s="60">
        <f>G9/K9</f>
        <v>78.4076923076923</v>
      </c>
      <c r="O9" s="189"/>
      <c r="R9" s="61"/>
    </row>
    <row r="10" spans="1:18" s="51" customFormat="1" ht="12">
      <c r="A10" s="184"/>
      <c r="B10" s="336" t="s">
        <v>60</v>
      </c>
      <c r="C10" s="337"/>
      <c r="D10" s="337"/>
      <c r="E10" s="203" t="s">
        <v>95</v>
      </c>
      <c r="F10" s="54"/>
      <c r="G10" s="89">
        <f>'Active Participation Info'!E10</f>
        <v>10194</v>
      </c>
      <c r="H10" s="55"/>
      <c r="I10" s="167">
        <f>G10/'Active Participation Info'!D22</f>
        <v>0.0619703583022286</v>
      </c>
      <c r="J10" s="56"/>
      <c r="K10" s="77">
        <f>'Active Participation Info'!E34</f>
        <v>12</v>
      </c>
      <c r="L10" s="188"/>
      <c r="M10" s="59">
        <f>1000/N10</f>
        <v>1.1771630370806356</v>
      </c>
      <c r="N10" s="60">
        <f>G10/K10</f>
        <v>849.5</v>
      </c>
      <c r="O10" s="189"/>
      <c r="R10" s="61"/>
    </row>
    <row r="11" spans="1:18" s="51" customFormat="1" ht="12">
      <c r="A11" s="184"/>
      <c r="B11" s="336" t="s">
        <v>75</v>
      </c>
      <c r="C11" s="337"/>
      <c r="D11" s="337"/>
      <c r="E11" s="203" t="s">
        <v>76</v>
      </c>
      <c r="F11" s="54"/>
      <c r="G11" s="89">
        <f>'Active Participation Info'!D15</f>
        <v>49902</v>
      </c>
      <c r="H11" s="55"/>
      <c r="I11" s="167">
        <f>G11/'Active Participation Info'!D22</f>
        <v>0.30335931135940863</v>
      </c>
      <c r="J11" s="56"/>
      <c r="K11" s="77">
        <f>'Active Participation Info'!E35</f>
        <v>95</v>
      </c>
      <c r="L11" s="188"/>
      <c r="M11" s="59">
        <f>1000/N11</f>
        <v>1.9037313133742135</v>
      </c>
      <c r="N11" s="60">
        <f>G11/K11</f>
        <v>525.2842105263157</v>
      </c>
      <c r="O11" s="189"/>
      <c r="R11" s="61"/>
    </row>
    <row r="12" spans="1:18" s="51" customFormat="1" ht="12">
      <c r="A12" s="184"/>
      <c r="B12" s="336" t="s">
        <v>77</v>
      </c>
      <c r="C12" s="337"/>
      <c r="D12" s="337"/>
      <c r="E12" s="203" t="s">
        <v>76</v>
      </c>
      <c r="F12" s="54"/>
      <c r="G12" s="89">
        <f>'Active Participation Info'!E15</f>
        <v>49902</v>
      </c>
      <c r="H12" s="55"/>
      <c r="I12" s="167">
        <f>G12/'Active Participation Info'!D22</f>
        <v>0.30335931135940863</v>
      </c>
      <c r="J12" s="56"/>
      <c r="K12" s="77">
        <f>'Active Participation Info'!E36</f>
        <v>10</v>
      </c>
      <c r="L12" s="188"/>
      <c r="M12" s="59">
        <f>1000/N12</f>
        <v>0.2003927698288646</v>
      </c>
      <c r="N12" s="60">
        <f>G12/K12</f>
        <v>4990.2</v>
      </c>
      <c r="O12" s="189"/>
      <c r="R12" s="61"/>
    </row>
    <row r="13" spans="1:18" s="51" customFormat="1" ht="15.75">
      <c r="A13" s="184"/>
      <c r="B13" s="165" t="s">
        <v>190</v>
      </c>
      <c r="C13" s="63"/>
      <c r="D13" s="63"/>
      <c r="E13" s="203"/>
      <c r="F13" s="54"/>
      <c r="G13" s="89">
        <f>SUM(G9:G12)</f>
        <v>120191</v>
      </c>
      <c r="H13" s="55"/>
      <c r="I13" s="167">
        <f>G13/'Active Participation Info'!D22</f>
        <v>0.7306532602220088</v>
      </c>
      <c r="J13" s="56"/>
      <c r="K13" s="77">
        <f>'Active Participation Info'!E37</f>
        <v>247</v>
      </c>
      <c r="L13" s="188"/>
      <c r="M13" s="59">
        <f>1000/N13</f>
        <v>2.055062359078467</v>
      </c>
      <c r="N13" s="272">
        <f>G13/K13</f>
        <v>486.60323886639674</v>
      </c>
      <c r="O13" s="189"/>
      <c r="R13" s="79"/>
    </row>
    <row r="14" spans="1:18" s="51" customFormat="1" ht="12">
      <c r="A14" s="191"/>
      <c r="B14" s="206"/>
      <c r="C14" s="207"/>
      <c r="D14" s="207"/>
      <c r="E14" s="208"/>
      <c r="F14" s="209"/>
      <c r="G14" s="210"/>
      <c r="H14" s="210"/>
      <c r="I14" s="211"/>
      <c r="J14" s="212"/>
      <c r="K14" s="213"/>
      <c r="L14" s="214"/>
      <c r="M14" s="215"/>
      <c r="N14" s="216"/>
      <c r="O14" s="217"/>
      <c r="R14" s="61"/>
    </row>
    <row r="15" spans="1:18" s="51" customFormat="1" ht="14.25" customHeight="1">
      <c r="A15" s="184"/>
      <c r="B15" s="338" t="s">
        <v>78</v>
      </c>
      <c r="C15" s="339"/>
      <c r="D15" s="339"/>
      <c r="E15" s="203"/>
      <c r="F15" s="54"/>
      <c r="G15" s="56"/>
      <c r="H15" s="55"/>
      <c r="I15" s="168"/>
      <c r="J15" s="56"/>
      <c r="K15" s="75"/>
      <c r="L15" s="188"/>
      <c r="M15" s="73"/>
      <c r="N15" s="74"/>
      <c r="O15" s="189"/>
      <c r="R15" s="79"/>
    </row>
    <row r="16" spans="1:18" s="51" customFormat="1" ht="12">
      <c r="A16" s="184"/>
      <c r="B16" s="336" t="s">
        <v>79</v>
      </c>
      <c r="C16" s="337"/>
      <c r="D16" s="337"/>
      <c r="E16" s="203" t="s">
        <v>97</v>
      </c>
      <c r="F16" s="54"/>
      <c r="G16" s="89">
        <f>'Active Participation Info'!D12</f>
        <v>11960</v>
      </c>
      <c r="H16" s="55"/>
      <c r="I16" s="167">
        <f>G16/'Active Participation Info'!D22</f>
        <v>0.07270605113739985</v>
      </c>
      <c r="J16" s="56"/>
      <c r="K16" s="77">
        <f>'Active Participation Info'!E40</f>
        <v>21</v>
      </c>
      <c r="L16" s="188"/>
      <c r="M16" s="59">
        <f>1000/N16</f>
        <v>1.7558528428093645</v>
      </c>
      <c r="N16" s="60">
        <f>G16/K16</f>
        <v>569.5238095238095</v>
      </c>
      <c r="O16" s="189"/>
      <c r="R16" s="61"/>
    </row>
    <row r="17" spans="1:18" s="51" customFormat="1" ht="12">
      <c r="A17" s="184"/>
      <c r="B17" s="336" t="s">
        <v>80</v>
      </c>
      <c r="C17" s="337"/>
      <c r="D17" s="337"/>
      <c r="E17" s="203" t="s">
        <v>97</v>
      </c>
      <c r="F17" s="54"/>
      <c r="G17" s="89">
        <f>'Active Participation Info'!E12</f>
        <v>11960</v>
      </c>
      <c r="H17" s="55"/>
      <c r="I17" s="167">
        <f>G17/'Active Participation Info'!D22</f>
        <v>0.07270605113739985</v>
      </c>
      <c r="J17" s="56"/>
      <c r="K17" s="77">
        <f>'Active Participation Info'!E41</f>
        <v>4</v>
      </c>
      <c r="L17" s="188"/>
      <c r="M17" s="59">
        <f>1000/N17</f>
        <v>0.33444816053511706</v>
      </c>
      <c r="N17" s="60">
        <f>G17/K17</f>
        <v>2990</v>
      </c>
      <c r="O17" s="189"/>
      <c r="P17" s="62"/>
      <c r="Q17" s="62"/>
      <c r="R17" s="61"/>
    </row>
    <row r="18" spans="1:15" s="51" customFormat="1" ht="12">
      <c r="A18" s="184"/>
      <c r="B18" s="336" t="s">
        <v>81</v>
      </c>
      <c r="C18" s="337"/>
      <c r="D18" s="337"/>
      <c r="E18" s="203" t="s">
        <v>82</v>
      </c>
      <c r="F18" s="54"/>
      <c r="G18" s="89">
        <f>'Active Participation Info'!D17</f>
        <v>62204</v>
      </c>
      <c r="H18" s="55"/>
      <c r="I18" s="167">
        <f>G18/'Active Participation Info'!D22</f>
        <v>0.37814441512966723</v>
      </c>
      <c r="J18" s="56"/>
      <c r="K18" s="77">
        <f>'Active Participation Info'!E42</f>
        <v>42</v>
      </c>
      <c r="L18" s="188"/>
      <c r="M18" s="59">
        <f>1000/N18</f>
        <v>0.6751977364799692</v>
      </c>
      <c r="N18" s="60">
        <f>G18/K18</f>
        <v>1481.047619047619</v>
      </c>
      <c r="O18" s="189"/>
    </row>
    <row r="19" spans="1:15" s="51" customFormat="1" ht="12">
      <c r="A19" s="184"/>
      <c r="B19" s="336" t="s">
        <v>83</v>
      </c>
      <c r="C19" s="337"/>
      <c r="D19" s="337"/>
      <c r="E19" s="203" t="s">
        <v>82</v>
      </c>
      <c r="F19" s="54"/>
      <c r="G19" s="89">
        <f>'Active Participation Info'!E17</f>
        <v>62204</v>
      </c>
      <c r="H19" s="55"/>
      <c r="I19" s="167">
        <f>G19/'Active Participation Info'!D22</f>
        <v>0.37814441512966723</v>
      </c>
      <c r="J19" s="56"/>
      <c r="K19" s="77">
        <f>'Active Participation Info'!E43</f>
        <v>2</v>
      </c>
      <c r="L19" s="188"/>
      <c r="M19" s="59">
        <f>1000/N19</f>
        <v>0.032152273165712814</v>
      </c>
      <c r="N19" s="60">
        <f>G19/K19</f>
        <v>31102</v>
      </c>
      <c r="O19" s="189"/>
    </row>
    <row r="20" spans="1:15" s="51" customFormat="1" ht="15.75">
      <c r="A20" s="184"/>
      <c r="B20" s="166" t="s">
        <v>92</v>
      </c>
      <c r="C20" s="64"/>
      <c r="D20" s="64"/>
      <c r="E20" s="203"/>
      <c r="F20" s="54"/>
      <c r="G20" s="76">
        <f>SUM(G16:G19)</f>
        <v>148328</v>
      </c>
      <c r="H20" s="55"/>
      <c r="I20" s="167">
        <f>G20/'Active Participation Info'!D22</f>
        <v>0.9017009325341342</v>
      </c>
      <c r="J20" s="55"/>
      <c r="K20" s="77">
        <f>'Active Participation Info'!E44</f>
        <v>69</v>
      </c>
      <c r="L20" s="188"/>
      <c r="M20" s="59">
        <f>1000/N20</f>
        <v>0.4651852650881829</v>
      </c>
      <c r="N20" s="272">
        <f>G20/K20</f>
        <v>2149.68115942029</v>
      </c>
      <c r="O20" s="189"/>
    </row>
    <row r="21" spans="1:15" s="51" customFormat="1" ht="12">
      <c r="A21" s="191"/>
      <c r="B21" s="218"/>
      <c r="C21" s="219"/>
      <c r="D21" s="219"/>
      <c r="E21" s="208"/>
      <c r="F21" s="209"/>
      <c r="G21" s="210"/>
      <c r="H21" s="210"/>
      <c r="I21" s="211"/>
      <c r="J21" s="210"/>
      <c r="K21" s="213"/>
      <c r="L21" s="214"/>
      <c r="M21" s="215"/>
      <c r="N21" s="216"/>
      <c r="O21" s="217"/>
    </row>
    <row r="22" spans="1:15" s="51" customFormat="1" ht="12">
      <c r="A22" s="184"/>
      <c r="B22" s="338" t="s">
        <v>84</v>
      </c>
      <c r="C22" s="339"/>
      <c r="D22" s="339"/>
      <c r="E22" s="203"/>
      <c r="F22" s="54"/>
      <c r="G22" s="56"/>
      <c r="H22" s="55"/>
      <c r="I22" s="168"/>
      <c r="J22" s="56"/>
      <c r="K22" s="75"/>
      <c r="L22" s="188"/>
      <c r="M22" s="73"/>
      <c r="N22" s="74"/>
      <c r="O22" s="189"/>
    </row>
    <row r="23" spans="1:15" s="51" customFormat="1" ht="12">
      <c r="A23" s="184"/>
      <c r="B23" s="336" t="s">
        <v>210</v>
      </c>
      <c r="C23" s="337"/>
      <c r="D23" s="337"/>
      <c r="E23" s="203" t="s">
        <v>74</v>
      </c>
      <c r="F23" s="54"/>
      <c r="G23" s="89">
        <f>SUM('Active Participation Info'!D11:E11)</f>
        <v>17001</v>
      </c>
      <c r="H23" s="55"/>
      <c r="I23" s="167">
        <f>G23/'Active Participation Info'!D22</f>
        <v>0.10335080061763668</v>
      </c>
      <c r="J23" s="56"/>
      <c r="K23" s="77">
        <f>'Active Participation Info'!E47</f>
        <v>5</v>
      </c>
      <c r="L23" s="188"/>
      <c r="M23" s="59">
        <f>1000/N23</f>
        <v>0.29410034703840954</v>
      </c>
      <c r="N23" s="60">
        <f>G23/K23</f>
        <v>3400.2</v>
      </c>
      <c r="O23" s="189"/>
    </row>
    <row r="24" spans="1:15" s="51" customFormat="1" ht="12">
      <c r="A24" s="184"/>
      <c r="B24" s="336"/>
      <c r="C24" s="337"/>
      <c r="D24" s="337"/>
      <c r="E24" s="203"/>
      <c r="F24" s="54"/>
      <c r="G24" s="89"/>
      <c r="H24" s="55"/>
      <c r="I24" s="167"/>
      <c r="J24" s="56"/>
      <c r="K24" s="77"/>
      <c r="L24" s="188"/>
      <c r="M24" s="59"/>
      <c r="N24" s="60"/>
      <c r="O24" s="189"/>
    </row>
    <row r="25" spans="1:15" s="51" customFormat="1" ht="12">
      <c r="A25" s="184"/>
      <c r="B25" s="336" t="s">
        <v>85</v>
      </c>
      <c r="C25" s="337"/>
      <c r="D25" s="337"/>
      <c r="E25" s="203" t="s">
        <v>76</v>
      </c>
      <c r="F25" s="54"/>
      <c r="G25" s="89">
        <f>'Active Participation Info'!D15</f>
        <v>49902</v>
      </c>
      <c r="H25" s="55"/>
      <c r="I25" s="167">
        <f>G25/'Active Participation Info'!D22</f>
        <v>0.30335931135940863</v>
      </c>
      <c r="J25" s="56"/>
      <c r="K25" s="77">
        <f>'Active Participation Info'!E49</f>
        <v>18</v>
      </c>
      <c r="L25" s="188"/>
      <c r="M25" s="59">
        <f>1000/N25</f>
        <v>0.3607069856919562</v>
      </c>
      <c r="N25" s="60">
        <f>G25/K25</f>
        <v>2772.3333333333335</v>
      </c>
      <c r="O25" s="189"/>
    </row>
    <row r="26" spans="1:15" s="51" customFormat="1" ht="12">
      <c r="A26" s="184"/>
      <c r="B26" s="336" t="s">
        <v>86</v>
      </c>
      <c r="C26" s="337"/>
      <c r="D26" s="337"/>
      <c r="E26" s="203" t="s">
        <v>76</v>
      </c>
      <c r="F26" s="54"/>
      <c r="G26" s="89">
        <f>'Active Participation Info'!E15</f>
        <v>49902</v>
      </c>
      <c r="H26" s="55"/>
      <c r="I26" s="167">
        <f>G26/'Active Participation Info'!D22</f>
        <v>0.30335931135940863</v>
      </c>
      <c r="J26" s="56"/>
      <c r="K26" s="77">
        <f>'Active Participation Info'!E50</f>
        <v>13</v>
      </c>
      <c r="L26" s="188"/>
      <c r="M26" s="59">
        <f>1000/N26</f>
        <v>0.2605106007775239</v>
      </c>
      <c r="N26" s="60">
        <f>G26/K26</f>
        <v>3838.6153846153848</v>
      </c>
      <c r="O26" s="189"/>
    </row>
    <row r="27" spans="1:15" s="51" customFormat="1" ht="18" customHeight="1">
      <c r="A27" s="184"/>
      <c r="B27" s="166" t="s">
        <v>93</v>
      </c>
      <c r="C27" s="64"/>
      <c r="D27" s="64"/>
      <c r="E27" s="203"/>
      <c r="F27" s="54"/>
      <c r="G27" s="76">
        <f>SUM(G23:G26)</f>
        <v>116805</v>
      </c>
      <c r="H27" s="55"/>
      <c r="I27" s="167">
        <f>G27/'Active Participation Info'!D22</f>
        <v>0.710069423336454</v>
      </c>
      <c r="J27" s="56"/>
      <c r="K27" s="77">
        <f>'Active Participation Info'!E51</f>
        <v>36</v>
      </c>
      <c r="L27" s="188"/>
      <c r="M27" s="59">
        <f>1000/N27</f>
        <v>0.30820598433286245</v>
      </c>
      <c r="N27" s="272">
        <f>G27/K27</f>
        <v>3244.5833333333335</v>
      </c>
      <c r="O27" s="189"/>
    </row>
    <row r="28" spans="1:15" s="51" customFormat="1" ht="12">
      <c r="A28" s="191"/>
      <c r="B28" s="218"/>
      <c r="C28" s="219"/>
      <c r="D28" s="219"/>
      <c r="E28" s="208"/>
      <c r="F28" s="209"/>
      <c r="G28" s="210"/>
      <c r="H28" s="210"/>
      <c r="I28" s="211"/>
      <c r="J28" s="212"/>
      <c r="K28" s="213"/>
      <c r="L28" s="214"/>
      <c r="M28" s="215"/>
      <c r="N28" s="216"/>
      <c r="O28" s="217"/>
    </row>
    <row r="29" spans="1:15" s="51" customFormat="1" ht="12">
      <c r="A29" s="184"/>
      <c r="B29" s="338" t="s">
        <v>157</v>
      </c>
      <c r="C29" s="339"/>
      <c r="D29" s="339"/>
      <c r="E29" s="203"/>
      <c r="F29" s="54"/>
      <c r="G29" s="56"/>
      <c r="H29" s="55"/>
      <c r="I29" s="168"/>
      <c r="J29" s="56"/>
      <c r="K29" s="75"/>
      <c r="L29" s="188"/>
      <c r="M29" s="73"/>
      <c r="N29" s="74"/>
      <c r="O29" s="189"/>
    </row>
    <row r="30" spans="1:15" s="51" customFormat="1" ht="12">
      <c r="A30" s="184"/>
      <c r="B30" s="336" t="s">
        <v>87</v>
      </c>
      <c r="C30" s="337"/>
      <c r="D30" s="337"/>
      <c r="E30" s="203" t="s">
        <v>88</v>
      </c>
      <c r="F30" s="54"/>
      <c r="G30" s="89">
        <f>'Active Participation Info'!F9</f>
        <v>16549</v>
      </c>
      <c r="H30" s="55"/>
      <c r="I30" s="167">
        <f>G30/'Active Participation Info'!D22</f>
        <v>0.10060304684555435</v>
      </c>
      <c r="J30" s="56"/>
      <c r="K30" s="77">
        <f>'Active Participation Info'!E54</f>
        <v>10</v>
      </c>
      <c r="L30" s="188"/>
      <c r="M30" s="59">
        <f>1000/N30</f>
        <v>0.6042661187987189</v>
      </c>
      <c r="N30" s="60">
        <f>G30/K30</f>
        <v>1654.9</v>
      </c>
      <c r="O30" s="189"/>
    </row>
    <row r="31" spans="1:15" s="51" customFormat="1" ht="12">
      <c r="A31" s="184"/>
      <c r="B31" s="261"/>
      <c r="C31" s="64"/>
      <c r="D31" s="64"/>
      <c r="E31" s="203"/>
      <c r="F31" s="262"/>
      <c r="G31" s="263"/>
      <c r="H31" s="55"/>
      <c r="I31" s="264"/>
      <c r="J31" s="56"/>
      <c r="K31" s="265"/>
      <c r="L31" s="188"/>
      <c r="M31" s="266"/>
      <c r="N31" s="267"/>
      <c r="O31" s="189"/>
    </row>
    <row r="32" spans="1:15" s="51" customFormat="1" ht="12">
      <c r="A32" s="184"/>
      <c r="B32" s="336" t="s">
        <v>61</v>
      </c>
      <c r="C32" s="337"/>
      <c r="D32" s="337"/>
      <c r="E32" s="203" t="s">
        <v>98</v>
      </c>
      <c r="F32" s="54"/>
      <c r="G32" s="89">
        <f>'Active Participation Info'!D13</f>
        <v>8575</v>
      </c>
      <c r="H32" s="55"/>
      <c r="I32" s="167">
        <f>G32/'Active Participation Info'!D22</f>
        <v>0.05212829335311068</v>
      </c>
      <c r="J32" s="56"/>
      <c r="K32" s="77">
        <f>'Active Participation Info'!E56</f>
        <v>14</v>
      </c>
      <c r="L32" s="188"/>
      <c r="M32" s="59">
        <f>1000/N32</f>
        <v>1.6326530612244898</v>
      </c>
      <c r="N32" s="60">
        <f>G32/K32</f>
        <v>612.5</v>
      </c>
      <c r="O32" s="189"/>
    </row>
    <row r="33" spans="1:15" s="51" customFormat="1" ht="12">
      <c r="A33" s="184"/>
      <c r="B33" s="336" t="s">
        <v>62</v>
      </c>
      <c r="C33" s="337"/>
      <c r="D33" s="337"/>
      <c r="E33" s="203" t="s">
        <v>99</v>
      </c>
      <c r="F33" s="54"/>
      <c r="G33" s="89">
        <f>'Active Participation Info'!E14</f>
        <v>3459</v>
      </c>
      <c r="H33" s="55"/>
      <c r="I33" s="167">
        <f>G33/'Active Participation Info'!D22</f>
        <v>0.02102761127794867</v>
      </c>
      <c r="J33" s="56"/>
      <c r="K33" s="77">
        <f>'Active Participation Info'!E57</f>
        <v>0</v>
      </c>
      <c r="L33" s="188"/>
      <c r="M33" s="59" t="e">
        <f>1000/N33</f>
        <v>#DIV/0!</v>
      </c>
      <c r="N33" s="60" t="e">
        <f>G33/K33</f>
        <v>#DIV/0!</v>
      </c>
      <c r="O33" s="189"/>
    </row>
    <row r="34" spans="1:18" s="51" customFormat="1" ht="12">
      <c r="A34" s="184"/>
      <c r="B34" s="336" t="s">
        <v>89</v>
      </c>
      <c r="C34" s="337"/>
      <c r="D34" s="337"/>
      <c r="E34" s="203" t="s">
        <v>90</v>
      </c>
      <c r="F34" s="54"/>
      <c r="G34" s="89">
        <f>'Active Participation Info'!D16</f>
        <v>46443</v>
      </c>
      <c r="H34" s="55"/>
      <c r="I34" s="167">
        <f>G34/'Active Participation Info'!D22</f>
        <v>0.28233170008145997</v>
      </c>
      <c r="J34" s="56"/>
      <c r="K34" s="77">
        <f>'Active Participation Info'!E58</f>
        <v>18</v>
      </c>
      <c r="L34" s="188"/>
      <c r="M34" s="59">
        <f>1000/N34</f>
        <v>0.3875718622827983</v>
      </c>
      <c r="N34" s="60">
        <f>G34/K34</f>
        <v>2580.1666666666665</v>
      </c>
      <c r="O34" s="189"/>
      <c r="R34" s="61"/>
    </row>
    <row r="35" spans="1:15" s="51" customFormat="1" ht="14.25" customHeight="1">
      <c r="A35" s="184"/>
      <c r="B35" s="336" t="s">
        <v>91</v>
      </c>
      <c r="C35" s="337"/>
      <c r="D35" s="337"/>
      <c r="E35" s="204" t="s">
        <v>90</v>
      </c>
      <c r="F35" s="65"/>
      <c r="G35" s="89">
        <f>'Active Participation Info'!E16</f>
        <v>46442</v>
      </c>
      <c r="H35" s="66"/>
      <c r="I35" s="167">
        <f>G35/'Active Participation Info'!D22</f>
        <v>0.2823256209801943</v>
      </c>
      <c r="J35" s="67"/>
      <c r="K35" s="77">
        <f>'Active Participation Info'!E59</f>
        <v>0</v>
      </c>
      <c r="L35" s="190"/>
      <c r="M35" s="59" t="e">
        <f>1000/N35</f>
        <v>#DIV/0!</v>
      </c>
      <c r="N35" s="60" t="e">
        <f>G35/K35</f>
        <v>#DIV/0!</v>
      </c>
      <c r="O35" s="189"/>
    </row>
    <row r="36" spans="1:15" s="51" customFormat="1" ht="14.25" customHeight="1">
      <c r="A36" s="184"/>
      <c r="B36" s="166" t="s">
        <v>192</v>
      </c>
      <c r="C36" s="64"/>
      <c r="D36" s="64"/>
      <c r="E36" s="204"/>
      <c r="F36" s="65"/>
      <c r="G36" s="89">
        <f>SUM(G32:G35)</f>
        <v>104919</v>
      </c>
      <c r="H36" s="66"/>
      <c r="I36" s="167">
        <f>G36/'Active Participation Info'!D22</f>
        <v>0.6378132256927136</v>
      </c>
      <c r="J36" s="67"/>
      <c r="K36" s="77">
        <f>'Active Participation Info'!E60</f>
        <v>32</v>
      </c>
      <c r="L36" s="190"/>
      <c r="M36" s="59">
        <f>1000/N36</f>
        <v>0.3049971883071703</v>
      </c>
      <c r="N36" s="272">
        <f>G36/K36</f>
        <v>3278.71875</v>
      </c>
      <c r="O36" s="189"/>
    </row>
    <row r="37" spans="1:15" s="51" customFormat="1" ht="12">
      <c r="A37" s="191"/>
      <c r="B37" s="218"/>
      <c r="C37" s="219"/>
      <c r="D37" s="219"/>
      <c r="E37" s="208"/>
      <c r="F37" s="209"/>
      <c r="G37" s="210"/>
      <c r="H37" s="210"/>
      <c r="I37" s="211"/>
      <c r="J37" s="212"/>
      <c r="K37" s="213"/>
      <c r="L37" s="214"/>
      <c r="M37" s="215"/>
      <c r="N37" s="216"/>
      <c r="O37" s="217"/>
    </row>
    <row r="38" spans="1:15" s="51" customFormat="1" ht="12">
      <c r="A38" s="184"/>
      <c r="B38" s="338" t="s">
        <v>158</v>
      </c>
      <c r="C38" s="339"/>
      <c r="D38" s="339"/>
      <c r="E38" s="203"/>
      <c r="F38" s="54"/>
      <c r="G38" s="56"/>
      <c r="H38" s="55"/>
      <c r="I38" s="168"/>
      <c r="J38" s="56"/>
      <c r="K38" s="75"/>
      <c r="L38" s="188"/>
      <c r="M38" s="73"/>
      <c r="N38" s="74"/>
      <c r="O38" s="189"/>
    </row>
    <row r="39" spans="1:15" s="51" customFormat="1" ht="12">
      <c r="A39" s="184"/>
      <c r="B39" s="336" t="s">
        <v>61</v>
      </c>
      <c r="C39" s="337"/>
      <c r="D39" s="337"/>
      <c r="E39" s="203" t="s">
        <v>98</v>
      </c>
      <c r="F39" s="54"/>
      <c r="G39" s="89">
        <f>'Active Participation Info'!D13</f>
        <v>8575</v>
      </c>
      <c r="H39" s="55"/>
      <c r="I39" s="167">
        <f>G39/'Active Participation Info'!D22</f>
        <v>0.05212829335311068</v>
      </c>
      <c r="J39" s="56"/>
      <c r="K39" s="77">
        <f>'Active Participation Info'!E63</f>
        <v>0</v>
      </c>
      <c r="L39" s="188"/>
      <c r="M39" s="59" t="e">
        <f>1000/N39</f>
        <v>#DIV/0!</v>
      </c>
      <c r="N39" s="60" t="e">
        <f>G39/K39</f>
        <v>#DIV/0!</v>
      </c>
      <c r="O39" s="189"/>
    </row>
    <row r="40" spans="1:15" s="51" customFormat="1" ht="12">
      <c r="A40" s="184"/>
      <c r="B40" s="336" t="s">
        <v>62</v>
      </c>
      <c r="C40" s="337"/>
      <c r="D40" s="337"/>
      <c r="E40" s="203" t="s">
        <v>98</v>
      </c>
      <c r="F40" s="54"/>
      <c r="G40" s="89">
        <f>'Active Participation Info'!E13</f>
        <v>8574</v>
      </c>
      <c r="H40" s="55"/>
      <c r="I40" s="167">
        <f>G40/'Active Participation Info'!D22</f>
        <v>0.05212221425184501</v>
      </c>
      <c r="J40" s="56"/>
      <c r="K40" s="77">
        <f>'Active Participation Info'!E64</f>
        <v>0</v>
      </c>
      <c r="L40" s="188"/>
      <c r="M40" s="59" t="e">
        <f>1000/N40</f>
        <v>#DIV/0!</v>
      </c>
      <c r="N40" s="60" t="e">
        <f>G40/K40</f>
        <v>#DIV/0!</v>
      </c>
      <c r="O40" s="189"/>
    </row>
    <row r="41" spans="1:18" s="51" customFormat="1" ht="12">
      <c r="A41" s="184"/>
      <c r="B41" s="336" t="s">
        <v>89</v>
      </c>
      <c r="C41" s="337"/>
      <c r="D41" s="337"/>
      <c r="E41" s="203" t="s">
        <v>90</v>
      </c>
      <c r="F41" s="54"/>
      <c r="G41" s="89">
        <f>'Active Participation Info'!D16</f>
        <v>46443</v>
      </c>
      <c r="H41" s="55"/>
      <c r="I41" s="167">
        <f>G41/'Active Participation Info'!D22</f>
        <v>0.28233170008145997</v>
      </c>
      <c r="J41" s="56"/>
      <c r="K41" s="77">
        <f>'Active Participation Info'!E65</f>
        <v>0</v>
      </c>
      <c r="L41" s="188"/>
      <c r="M41" s="59" t="e">
        <f>1000/N41</f>
        <v>#DIV/0!</v>
      </c>
      <c r="N41" s="60" t="e">
        <f>G41/K41</f>
        <v>#DIV/0!</v>
      </c>
      <c r="O41" s="189"/>
      <c r="R41" s="61"/>
    </row>
    <row r="42" spans="1:15" s="51" customFormat="1" ht="14.25" customHeight="1">
      <c r="A42" s="184"/>
      <c r="B42" s="336" t="s">
        <v>91</v>
      </c>
      <c r="C42" s="337"/>
      <c r="D42" s="337"/>
      <c r="E42" s="204" t="s">
        <v>90</v>
      </c>
      <c r="F42" s="65"/>
      <c r="G42" s="89">
        <f>'Active Participation Info'!E16</f>
        <v>46442</v>
      </c>
      <c r="H42" s="66"/>
      <c r="I42" s="167">
        <f>G42/'Active Participation Info'!D22</f>
        <v>0.2823256209801943</v>
      </c>
      <c r="J42" s="67"/>
      <c r="K42" s="77">
        <f>'Active Participation Info'!E66</f>
        <v>0</v>
      </c>
      <c r="L42" s="190"/>
      <c r="M42" s="59" t="e">
        <f>1000/N42</f>
        <v>#DIV/0!</v>
      </c>
      <c r="N42" s="60" t="e">
        <f>G42/K42</f>
        <v>#DIV/0!</v>
      </c>
      <c r="O42" s="189"/>
    </row>
    <row r="43" spans="1:15" s="51" customFormat="1" ht="14.25" customHeight="1">
      <c r="A43" s="184"/>
      <c r="B43" s="166" t="s">
        <v>94</v>
      </c>
      <c r="C43" s="64"/>
      <c r="D43" s="64"/>
      <c r="E43" s="204"/>
      <c r="F43" s="65"/>
      <c r="G43" s="78">
        <f>SUM(G39:G42)</f>
        <v>110034</v>
      </c>
      <c r="H43" s="66"/>
      <c r="I43" s="167">
        <f>G43/'Active Participation Info'!D22</f>
        <v>0.6689078286666099</v>
      </c>
      <c r="J43" s="67"/>
      <c r="K43" s="77">
        <f>'Active Participation Info'!E67</f>
        <v>0</v>
      </c>
      <c r="L43" s="190"/>
      <c r="M43" s="59" t="e">
        <f>1000/N43</f>
        <v>#DIV/0!</v>
      </c>
      <c r="N43" s="272" t="e">
        <f>G43/K43</f>
        <v>#DIV/0!</v>
      </c>
      <c r="O43" s="189"/>
    </row>
    <row r="44" spans="1:15" s="61" customFormat="1" ht="12">
      <c r="A44" s="191"/>
      <c r="B44" s="192"/>
      <c r="C44" s="192"/>
      <c r="D44" s="192"/>
      <c r="E44" s="205"/>
      <c r="F44" s="193"/>
      <c r="G44" s="193"/>
      <c r="H44" s="194"/>
      <c r="I44" s="194"/>
      <c r="J44" s="193"/>
      <c r="K44" s="192"/>
      <c r="L44" s="192"/>
      <c r="M44" s="192"/>
      <c r="N44" s="192"/>
      <c r="O44" s="195"/>
    </row>
    <row r="45" spans="1:15" s="61" customFormat="1" ht="12">
      <c r="A45" s="184"/>
      <c r="E45" s="204"/>
      <c r="F45" s="65"/>
      <c r="G45" s="65"/>
      <c r="H45" s="70"/>
      <c r="I45" s="70"/>
      <c r="J45" s="65"/>
      <c r="O45" s="185"/>
    </row>
    <row r="46" spans="1:15" s="61" customFormat="1" ht="12">
      <c r="A46" s="184"/>
      <c r="B46" s="169" t="s">
        <v>168</v>
      </c>
      <c r="E46" s="204"/>
      <c r="F46" s="65"/>
      <c r="G46" s="65"/>
      <c r="H46" s="70"/>
      <c r="I46" s="70"/>
      <c r="J46" s="65"/>
      <c r="O46" s="185"/>
    </row>
    <row r="47" spans="1:15" s="61" customFormat="1" ht="15.75">
      <c r="A47" s="184"/>
      <c r="E47" s="204"/>
      <c r="F47" s="65"/>
      <c r="G47" s="275">
        <f>'Active Participation Info'!D22</f>
        <v>164498</v>
      </c>
      <c r="H47" s="276"/>
      <c r="I47" s="277">
        <v>1</v>
      </c>
      <c r="J47" s="278"/>
      <c r="K47" s="279">
        <f>'Active Participation Info'!E37+'Active Participation Info'!E44+'Active Participation Info'!E51+'Active Participation Info'!E60+'Active Participation Info'!E67</f>
        <v>384</v>
      </c>
      <c r="M47" s="273">
        <f>1000/N47</f>
        <v>2.3343748860168514</v>
      </c>
      <c r="N47" s="274">
        <f>G47/K47</f>
        <v>428.3802083333333</v>
      </c>
      <c r="O47" s="185"/>
    </row>
    <row r="48" spans="1:15" s="61" customFormat="1" ht="12">
      <c r="A48" s="191"/>
      <c r="B48" s="192"/>
      <c r="C48" s="192"/>
      <c r="D48" s="192"/>
      <c r="E48" s="205"/>
      <c r="F48" s="193"/>
      <c r="G48" s="193"/>
      <c r="H48" s="194"/>
      <c r="I48" s="194"/>
      <c r="J48" s="193"/>
      <c r="K48" s="192"/>
      <c r="L48" s="192"/>
      <c r="M48" s="192"/>
      <c r="N48" s="192"/>
      <c r="O48" s="195"/>
    </row>
    <row r="49" spans="2:9" s="16" customFormat="1" ht="12.75">
      <c r="B49" s="69"/>
      <c r="H49" s="71"/>
      <c r="I49" s="71"/>
    </row>
    <row r="50" spans="2:9" s="16" customFormat="1" ht="12.75">
      <c r="B50" s="69"/>
      <c r="H50" s="71"/>
      <c r="I50" s="71"/>
    </row>
    <row r="51" spans="8:9" s="3" customFormat="1" ht="12.75">
      <c r="H51" s="72"/>
      <c r="I51" s="72"/>
    </row>
    <row r="52" spans="8:9" s="3" customFormat="1" ht="12.75">
      <c r="H52" s="72"/>
      <c r="I52" s="72"/>
    </row>
    <row r="53" spans="8:9" s="3" customFormat="1" ht="12.75">
      <c r="H53" s="72"/>
      <c r="I53" s="72"/>
    </row>
    <row r="54" spans="2:13" s="3" customFormat="1" ht="12.75">
      <c r="B54" s="16"/>
      <c r="C54" s="16"/>
      <c r="D54" s="16"/>
      <c r="E54" s="16"/>
      <c r="F54" s="16"/>
      <c r="G54" s="16"/>
      <c r="H54" s="71"/>
      <c r="I54" s="71"/>
      <c r="J54" s="16"/>
      <c r="K54" s="16"/>
      <c r="L54" s="16"/>
      <c r="M54" s="16"/>
    </row>
  </sheetData>
  <mergeCells count="26">
    <mergeCell ref="B39:D39"/>
    <mergeCell ref="B40:D40"/>
    <mergeCell ref="B41:D41"/>
    <mergeCell ref="B42:D42"/>
    <mergeCell ref="B30:D30"/>
    <mergeCell ref="B38:D38"/>
    <mergeCell ref="B32:D32"/>
    <mergeCell ref="B33:D33"/>
    <mergeCell ref="B34:D34"/>
    <mergeCell ref="B35:D35"/>
    <mergeCell ref="B24:D24"/>
    <mergeCell ref="B25:D25"/>
    <mergeCell ref="B26:D26"/>
    <mergeCell ref="B29:D29"/>
    <mergeCell ref="B18:D18"/>
    <mergeCell ref="B19:D19"/>
    <mergeCell ref="B22:D22"/>
    <mergeCell ref="B23:D23"/>
    <mergeCell ref="B12:D12"/>
    <mergeCell ref="B15:D15"/>
    <mergeCell ref="B16:D16"/>
    <mergeCell ref="B17:D17"/>
    <mergeCell ref="B7:D7"/>
    <mergeCell ref="B9:D9"/>
    <mergeCell ref="B10:D10"/>
    <mergeCell ref="B11:D11"/>
  </mergeCells>
  <printOptions/>
  <pageMargins left="0.38" right="0.24" top="0.49" bottom="0.29" header="0.3" footer="0.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95"/>
  <sheetViews>
    <sheetView zoomScale="75" zoomScaleNormal="75" zoomScaleSheetLayoutView="75" workbookViewId="0" topLeftCell="A1">
      <selection activeCell="B39" sqref="B39"/>
    </sheetView>
  </sheetViews>
  <sheetFormatPr defaultColWidth="9.140625" defaultRowHeight="12.75"/>
  <cols>
    <col min="1" max="1" width="21.57421875" style="0" bestFit="1" customWidth="1"/>
    <col min="2" max="3" width="4.7109375" style="0" customWidth="1"/>
    <col min="4" max="4" width="1.7109375" style="0" customWidth="1"/>
    <col min="5" max="6" width="4.7109375" style="0" customWidth="1"/>
    <col min="7" max="7" width="1.7109375" style="0" customWidth="1"/>
    <col min="8" max="9" width="4.7109375" style="0" customWidth="1"/>
    <col min="10" max="10" width="1.7109375" style="0" customWidth="1"/>
    <col min="11" max="12" width="6.140625" style="0" hidden="1" customWidth="1"/>
    <col min="13" max="14" width="4.7109375" style="0" hidden="1" customWidth="1"/>
    <col min="15" max="15" width="6.00390625" style="0" hidden="1" customWidth="1"/>
    <col min="16" max="16" width="4.7109375" style="0" hidden="1" customWidth="1"/>
    <col min="17" max="17" width="5.7109375" style="0" hidden="1" customWidth="1"/>
    <col min="18" max="18" width="5.57421875" style="0" hidden="1" customWidth="1"/>
    <col min="19" max="22" width="4.7109375" style="0" hidden="1" customWidth="1"/>
    <col min="23" max="23" width="1.7109375" style="0" hidden="1" customWidth="1"/>
    <col min="24" max="26" width="5.7109375" style="0" hidden="1" customWidth="1"/>
    <col min="27" max="29" width="4.7109375" style="0" hidden="1" customWidth="1"/>
    <col min="30" max="31" width="5.8515625" style="0" hidden="1" customWidth="1"/>
    <col min="32" max="35" width="4.7109375" style="0" hidden="1" customWidth="1"/>
    <col min="36" max="36" width="1.7109375" style="0" hidden="1" customWidth="1"/>
    <col min="37" max="37" width="4.7109375" style="0" customWidth="1"/>
    <col min="38" max="38" width="4.28125" style="0" customWidth="1"/>
    <col min="39" max="39" width="2.421875" style="0" customWidth="1"/>
    <col min="40" max="40" width="7.00390625" style="0" bestFit="1" customWidth="1"/>
    <col min="41" max="41" width="6.28125" style="0" bestFit="1" customWidth="1"/>
    <col min="42" max="42" width="7.00390625" style="0" bestFit="1" customWidth="1"/>
    <col min="43" max="45" width="6.28125" style="0" bestFit="1" customWidth="1"/>
    <col min="46" max="47" width="5.7109375" style="0" customWidth="1"/>
    <col min="48" max="48" width="7.00390625" style="0" bestFit="1" customWidth="1"/>
    <col min="49" max="49" width="6.00390625" style="0" customWidth="1"/>
    <col min="50" max="50" width="7.00390625" style="0" bestFit="1" customWidth="1"/>
    <col min="51" max="51" width="6.28125" style="0" bestFit="1" customWidth="1"/>
    <col min="52" max="52" width="7.140625" style="0" customWidth="1"/>
    <col min="53" max="75" width="3.7109375" style="0" customWidth="1"/>
  </cols>
  <sheetData>
    <row r="1" ht="15.75">
      <c r="A1" s="157" t="s">
        <v>180</v>
      </c>
    </row>
    <row r="2" ht="12" customHeight="1"/>
    <row r="3" spans="2:52" ht="12.75">
      <c r="B3" s="345" t="s">
        <v>17</v>
      </c>
      <c r="C3" s="345"/>
      <c r="E3" s="345" t="s">
        <v>18</v>
      </c>
      <c r="F3" s="345"/>
      <c r="H3" s="345" t="s">
        <v>19</v>
      </c>
      <c r="I3" s="345"/>
      <c r="K3" s="345" t="s">
        <v>199</v>
      </c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99"/>
      <c r="X3" s="345" t="s">
        <v>20</v>
      </c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99"/>
      <c r="AK3" s="345" t="s">
        <v>21</v>
      </c>
      <c r="AL3" s="345"/>
      <c r="AN3" s="345" t="s">
        <v>22</v>
      </c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99"/>
    </row>
    <row r="4" spans="2:52" ht="12.75">
      <c r="B4" s="346" t="s">
        <v>15</v>
      </c>
      <c r="C4" s="347"/>
      <c r="E4" s="348" t="s">
        <v>13</v>
      </c>
      <c r="F4" s="350"/>
      <c r="H4" s="348" t="s">
        <v>200</v>
      </c>
      <c r="I4" s="350"/>
      <c r="K4" s="348" t="s">
        <v>14</v>
      </c>
      <c r="L4" s="349"/>
      <c r="M4" s="349"/>
      <c r="N4" s="349"/>
      <c r="O4" s="349"/>
      <c r="P4" s="349"/>
      <c r="Q4" s="349"/>
      <c r="R4" s="349"/>
      <c r="S4" s="349"/>
      <c r="T4" s="349"/>
      <c r="U4" s="350"/>
      <c r="V4" s="99"/>
      <c r="X4" s="348" t="s">
        <v>16</v>
      </c>
      <c r="Y4" s="349"/>
      <c r="Z4" s="349"/>
      <c r="AA4" s="349"/>
      <c r="AB4" s="349"/>
      <c r="AC4" s="349"/>
      <c r="AD4" s="349"/>
      <c r="AE4" s="349"/>
      <c r="AF4" s="349"/>
      <c r="AG4" s="349"/>
      <c r="AH4" s="350"/>
      <c r="AI4" s="99"/>
      <c r="AK4" s="348" t="s">
        <v>12</v>
      </c>
      <c r="AL4" s="350"/>
      <c r="AN4" s="348" t="s">
        <v>11</v>
      </c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50"/>
      <c r="AZ4" s="99"/>
    </row>
    <row r="5" spans="1:52" ht="140.25">
      <c r="A5" s="108" t="s">
        <v>3</v>
      </c>
      <c r="B5" s="18" t="s">
        <v>5</v>
      </c>
      <c r="C5" s="18" t="s">
        <v>6</v>
      </c>
      <c r="D5" s="15"/>
      <c r="E5" s="18" t="s">
        <v>7</v>
      </c>
      <c r="F5" s="18" t="s">
        <v>8</v>
      </c>
      <c r="G5" s="15"/>
      <c r="H5" s="18" t="s">
        <v>7</v>
      </c>
      <c r="I5" s="18" t="s">
        <v>8</v>
      </c>
      <c r="J5" s="15"/>
      <c r="K5" s="90" t="s">
        <v>135</v>
      </c>
      <c r="L5" s="90" t="s">
        <v>134</v>
      </c>
      <c r="M5" s="90" t="s">
        <v>137</v>
      </c>
      <c r="N5" s="90" t="s">
        <v>136</v>
      </c>
      <c r="O5" s="90" t="s">
        <v>138</v>
      </c>
      <c r="P5" s="90" t="s">
        <v>139</v>
      </c>
      <c r="Q5" s="90" t="s">
        <v>140</v>
      </c>
      <c r="R5" s="90" t="s">
        <v>141</v>
      </c>
      <c r="S5" s="90" t="s">
        <v>143</v>
      </c>
      <c r="T5" s="90" t="s">
        <v>144</v>
      </c>
      <c r="U5" s="90" t="s">
        <v>145</v>
      </c>
      <c r="V5" s="90" t="s">
        <v>146</v>
      </c>
      <c r="W5" s="15"/>
      <c r="X5" s="90" t="s">
        <v>135</v>
      </c>
      <c r="Y5" s="90" t="s">
        <v>134</v>
      </c>
      <c r="Z5" s="90" t="s">
        <v>137</v>
      </c>
      <c r="AA5" s="90" t="s">
        <v>136</v>
      </c>
      <c r="AB5" s="90" t="s">
        <v>138</v>
      </c>
      <c r="AC5" s="90" t="s">
        <v>139</v>
      </c>
      <c r="AD5" s="90" t="s">
        <v>140</v>
      </c>
      <c r="AE5" s="90" t="s">
        <v>141</v>
      </c>
      <c r="AF5" s="90" t="s">
        <v>143</v>
      </c>
      <c r="AG5" s="90" t="s">
        <v>144</v>
      </c>
      <c r="AH5" s="90" t="s">
        <v>145</v>
      </c>
      <c r="AI5" s="90" t="s">
        <v>146</v>
      </c>
      <c r="AJ5" s="15"/>
      <c r="AK5" s="18" t="s">
        <v>9</v>
      </c>
      <c r="AL5" s="18" t="s">
        <v>10</v>
      </c>
      <c r="AM5" s="15"/>
      <c r="AN5" s="18" t="s">
        <v>135</v>
      </c>
      <c r="AO5" s="18" t="s">
        <v>134</v>
      </c>
      <c r="AP5" s="18" t="s">
        <v>137</v>
      </c>
      <c r="AQ5" s="18" t="s">
        <v>136</v>
      </c>
      <c r="AR5" s="18" t="s">
        <v>138</v>
      </c>
      <c r="AS5" s="18" t="s">
        <v>139</v>
      </c>
      <c r="AT5" s="18" t="s">
        <v>140</v>
      </c>
      <c r="AU5" s="18" t="s">
        <v>141</v>
      </c>
      <c r="AV5" s="90" t="s">
        <v>143</v>
      </c>
      <c r="AW5" s="90" t="s">
        <v>144</v>
      </c>
      <c r="AX5" s="90" t="s">
        <v>145</v>
      </c>
      <c r="AY5" s="90" t="s">
        <v>146</v>
      </c>
      <c r="AZ5" s="103"/>
    </row>
    <row r="6" spans="1:52" ht="12.75">
      <c r="A6" s="21" t="s">
        <v>0</v>
      </c>
      <c r="B6" s="29">
        <f>SUM(B7:B31)</f>
        <v>105</v>
      </c>
      <c r="C6" s="29">
        <f>SUM(C7:C31)</f>
        <v>142</v>
      </c>
      <c r="D6" s="2"/>
      <c r="E6" s="29">
        <f>E7</f>
        <v>0.5</v>
      </c>
      <c r="F6" s="29">
        <f>F7</f>
        <v>0.5</v>
      </c>
      <c r="G6" s="2"/>
      <c r="H6" s="29">
        <f>B6*E6</f>
        <v>52.5</v>
      </c>
      <c r="I6" s="29">
        <f>C6*F6</f>
        <v>71</v>
      </c>
      <c r="J6" s="4"/>
      <c r="K6" s="46">
        <f aca="true" t="shared" si="0" ref="K6:V6">K31</f>
        <v>0.07</v>
      </c>
      <c r="L6" s="46">
        <f t="shared" si="0"/>
        <v>0.16</v>
      </c>
      <c r="M6" s="46">
        <f t="shared" si="0"/>
        <v>0.16</v>
      </c>
      <c r="N6" s="46">
        <f t="shared" si="0"/>
        <v>0.05</v>
      </c>
      <c r="O6" s="46">
        <f t="shared" si="0"/>
        <v>0.43</v>
      </c>
      <c r="P6" s="46">
        <f t="shared" si="0"/>
        <v>0.2</v>
      </c>
      <c r="Q6" s="46">
        <f t="shared" si="0"/>
        <v>0.41</v>
      </c>
      <c r="R6" s="46">
        <f t="shared" si="0"/>
        <v>0.36</v>
      </c>
      <c r="S6" s="46">
        <f t="shared" si="0"/>
        <v>0.14</v>
      </c>
      <c r="T6" s="46">
        <f t="shared" si="0"/>
        <v>0.02</v>
      </c>
      <c r="U6" s="46">
        <f t="shared" si="0"/>
        <v>0</v>
      </c>
      <c r="V6" s="46">
        <f t="shared" si="0"/>
        <v>0</v>
      </c>
      <c r="W6" s="4"/>
      <c r="X6" s="27">
        <f>$H$6*K6</f>
        <v>3.6750000000000003</v>
      </c>
      <c r="Y6" s="27">
        <f>H6*L6</f>
        <v>8.4</v>
      </c>
      <c r="Z6" s="27">
        <f>I6*M6</f>
        <v>11.36</v>
      </c>
      <c r="AA6" s="27">
        <f>I6*N6</f>
        <v>3.5500000000000003</v>
      </c>
      <c r="AB6" s="27">
        <f>H6*O6</f>
        <v>22.575</v>
      </c>
      <c r="AC6" s="27">
        <f>H6*P6</f>
        <v>10.5</v>
      </c>
      <c r="AD6" s="27">
        <f>I6*Q6</f>
        <v>29.11</v>
      </c>
      <c r="AE6" s="27">
        <f>I6*R6</f>
        <v>25.56</v>
      </c>
      <c r="AF6" s="4">
        <f>H6*S6</f>
        <v>7.3500000000000005</v>
      </c>
      <c r="AG6" s="4">
        <f>I6*T6</f>
        <v>1.42</v>
      </c>
      <c r="AH6" s="4">
        <f>H6*U6</f>
        <v>0</v>
      </c>
      <c r="AI6" s="4">
        <f>I6*V6</f>
        <v>0</v>
      </c>
      <c r="AJ6" s="2"/>
      <c r="AK6" s="29">
        <f>SUM(AK7:AK31)</f>
        <v>99</v>
      </c>
      <c r="AL6" s="29">
        <f>SUM(AL7:AL31)</f>
        <v>26</v>
      </c>
      <c r="AM6" s="4"/>
      <c r="AN6" s="156">
        <f>$AK$6-X6</f>
        <v>95.325</v>
      </c>
      <c r="AO6" s="156">
        <f>$AK$6-Y6</f>
        <v>90.6</v>
      </c>
      <c r="AP6" s="156">
        <f>AL6-Z6</f>
        <v>14.64</v>
      </c>
      <c r="AQ6" s="156">
        <f>$AL6-AA6</f>
        <v>22.45</v>
      </c>
      <c r="AR6" s="156">
        <f>$AK$6-AB6</f>
        <v>76.425</v>
      </c>
      <c r="AS6" s="156">
        <f>$AK$6-AC6</f>
        <v>88.5</v>
      </c>
      <c r="AT6" s="156">
        <f>$AL$6-AD6</f>
        <v>-3.1099999999999994</v>
      </c>
      <c r="AU6" s="156">
        <f>$AL$6-AE6</f>
        <v>0.4400000000000013</v>
      </c>
      <c r="AV6" s="156">
        <f>AK6-AF6</f>
        <v>91.65</v>
      </c>
      <c r="AW6" s="156">
        <f>AL6-AG6</f>
        <v>24.58</v>
      </c>
      <c r="AX6" s="156">
        <f>$AK$6-AH6</f>
        <v>99</v>
      </c>
      <c r="AY6" s="156">
        <f>$AL$6-AI6</f>
        <v>26</v>
      </c>
      <c r="AZ6" s="40"/>
    </row>
    <row r="7" spans="1:52" ht="12.75">
      <c r="A7" s="102" t="str">
        <f>'Ward Details'!A7</f>
        <v>Area 1</v>
      </c>
      <c r="B7" s="20">
        <f>'Ward Details'!C7</f>
        <v>18</v>
      </c>
      <c r="C7" s="158">
        <f>'Ward Details'!E7</f>
        <v>33</v>
      </c>
      <c r="D7" s="47"/>
      <c r="E7" s="47">
        <f>'Active Participation Info'!D75</f>
        <v>0.5</v>
      </c>
      <c r="F7" s="47">
        <f>'Active Participation Info'!E75</f>
        <v>0.5</v>
      </c>
      <c r="G7" s="2"/>
      <c r="H7" s="4">
        <f>B7*E7</f>
        <v>9</v>
      </c>
      <c r="I7" s="4">
        <f>C7*F7</f>
        <v>16.5</v>
      </c>
      <c r="J7" s="4"/>
      <c r="K7" s="46">
        <f>'Active Participation Info'!D77</f>
        <v>0.07</v>
      </c>
      <c r="L7" s="46">
        <f>'Active Participation Info'!D78</f>
        <v>0.16</v>
      </c>
      <c r="M7" s="46">
        <f>'Active Participation Info'!E77</f>
        <v>0.16</v>
      </c>
      <c r="N7" s="46">
        <f>'Active Participation Info'!E78</f>
        <v>0.05</v>
      </c>
      <c r="O7" s="46">
        <f>'Active Participation Info'!D79</f>
        <v>0.43</v>
      </c>
      <c r="P7" s="46">
        <f>'Active Participation Info'!D80</f>
        <v>0.2</v>
      </c>
      <c r="Q7" s="46">
        <f>'Active Participation Info'!E79</f>
        <v>0.41</v>
      </c>
      <c r="R7" s="46">
        <f>'Active Participation Info'!E80</f>
        <v>0.36</v>
      </c>
      <c r="S7" s="46">
        <f>'Active Participation Info'!D81</f>
        <v>0.14</v>
      </c>
      <c r="T7" s="46">
        <f>'Active Participation Info'!E81</f>
        <v>0.02</v>
      </c>
      <c r="U7" s="46">
        <f>'Active Participation Info'!D82</f>
        <v>0</v>
      </c>
      <c r="V7" s="46">
        <f>'Active Participation Info'!E82</f>
        <v>0</v>
      </c>
      <c r="W7" s="4"/>
      <c r="X7" s="27">
        <f>$H$7*K7</f>
        <v>0.6300000000000001</v>
      </c>
      <c r="Y7" s="27">
        <f aca="true" t="shared" si="1" ref="Y7:Y31">H7*L7</f>
        <v>1.44</v>
      </c>
      <c r="Z7" s="27">
        <f aca="true" t="shared" si="2" ref="Z7:Z31">I7*M7</f>
        <v>2.64</v>
      </c>
      <c r="AA7" s="27">
        <f>I7*N7</f>
        <v>0.8250000000000001</v>
      </c>
      <c r="AB7" s="27">
        <f aca="true" t="shared" si="3" ref="AB7:AB31">H7*O7</f>
        <v>3.87</v>
      </c>
      <c r="AC7" s="27">
        <f aca="true" t="shared" si="4" ref="AC7:AC31">H7*P7</f>
        <v>1.8</v>
      </c>
      <c r="AD7" s="27">
        <f aca="true" t="shared" si="5" ref="AD7:AD31">I7*Q7</f>
        <v>6.765</v>
      </c>
      <c r="AE7" s="27">
        <f aca="true" t="shared" si="6" ref="AE7:AE31">I7*R7</f>
        <v>5.9399999999999995</v>
      </c>
      <c r="AF7" s="4">
        <f aca="true" t="shared" si="7" ref="AF7:AF31">H7*S7</f>
        <v>1.2600000000000002</v>
      </c>
      <c r="AG7" s="4">
        <f aca="true" t="shared" si="8" ref="AG7:AG31">I7*T7</f>
        <v>0.33</v>
      </c>
      <c r="AH7" s="4">
        <f aca="true" t="shared" si="9" ref="AH7:AH31">H7*U7</f>
        <v>0</v>
      </c>
      <c r="AI7" s="4">
        <f aca="true" t="shared" si="10" ref="AI7:AI31">I7*V7</f>
        <v>0</v>
      </c>
      <c r="AJ7" s="2"/>
      <c r="AK7" s="20">
        <f>'Ward Details'!D7</f>
        <v>23</v>
      </c>
      <c r="AL7" s="158">
        <f>'Ward Details'!F7</f>
        <v>5</v>
      </c>
      <c r="AM7" s="2"/>
      <c r="AN7" s="105">
        <f>$AK$7-X7</f>
        <v>22.37</v>
      </c>
      <c r="AO7" s="105">
        <f>$AK$7-Y7</f>
        <v>21.56</v>
      </c>
      <c r="AP7" s="105">
        <f aca="true" t="shared" si="11" ref="AP7:AP31">AL7-Z7</f>
        <v>2.36</v>
      </c>
      <c r="AQ7" s="105">
        <f>$AL7-AA7</f>
        <v>4.175</v>
      </c>
      <c r="AR7" s="105">
        <f>$AK$7-AB7</f>
        <v>19.13</v>
      </c>
      <c r="AS7" s="105">
        <f>$AK$7-AC7</f>
        <v>21.2</v>
      </c>
      <c r="AT7" s="105">
        <f>$AL7-AD7</f>
        <v>-1.7649999999999997</v>
      </c>
      <c r="AU7" s="105">
        <f>$AL7-AE7</f>
        <v>-0.9399999999999995</v>
      </c>
      <c r="AV7" s="105">
        <f>$AK$7-AF7</f>
        <v>21.74</v>
      </c>
      <c r="AW7" s="105">
        <f>$AL7-AG7</f>
        <v>4.67</v>
      </c>
      <c r="AX7" s="105">
        <f>$AK$7-AH7</f>
        <v>23</v>
      </c>
      <c r="AY7" s="105">
        <f>$AL7-AI7</f>
        <v>5</v>
      </c>
      <c r="AZ7" s="39"/>
    </row>
    <row r="8" spans="1:52" ht="12.75">
      <c r="A8" s="102" t="str">
        <f>'Ward Details'!A8</f>
        <v>Area 2</v>
      </c>
      <c r="B8" s="20">
        <f>'Ward Details'!C8</f>
        <v>20</v>
      </c>
      <c r="C8" s="158">
        <f>'Ward Details'!E8</f>
        <v>40</v>
      </c>
      <c r="D8" s="47"/>
      <c r="E8" s="47">
        <f>E7</f>
        <v>0.5</v>
      </c>
      <c r="F8" s="47">
        <f>F7</f>
        <v>0.5</v>
      </c>
      <c r="G8" s="2"/>
      <c r="H8" s="4">
        <f aca="true" t="shared" si="12" ref="H8:H31">B8*E8</f>
        <v>10</v>
      </c>
      <c r="I8" s="4">
        <f aca="true" t="shared" si="13" ref="I8:I31">C8*F8</f>
        <v>20</v>
      </c>
      <c r="J8" s="4"/>
      <c r="K8" s="46">
        <f aca="true" t="shared" si="14" ref="K8:V8">K7</f>
        <v>0.07</v>
      </c>
      <c r="L8" s="46">
        <f t="shared" si="14"/>
        <v>0.16</v>
      </c>
      <c r="M8" s="46">
        <f t="shared" si="14"/>
        <v>0.16</v>
      </c>
      <c r="N8" s="46">
        <f t="shared" si="14"/>
        <v>0.05</v>
      </c>
      <c r="O8" s="46">
        <f t="shared" si="14"/>
        <v>0.43</v>
      </c>
      <c r="P8" s="46">
        <f t="shared" si="14"/>
        <v>0.2</v>
      </c>
      <c r="Q8" s="46">
        <f t="shared" si="14"/>
        <v>0.41</v>
      </c>
      <c r="R8" s="46">
        <f t="shared" si="14"/>
        <v>0.36</v>
      </c>
      <c r="S8" s="46">
        <f t="shared" si="14"/>
        <v>0.14</v>
      </c>
      <c r="T8" s="46">
        <f t="shared" si="14"/>
        <v>0.02</v>
      </c>
      <c r="U8" s="46">
        <f t="shared" si="14"/>
        <v>0</v>
      </c>
      <c r="V8" s="46">
        <f t="shared" si="14"/>
        <v>0</v>
      </c>
      <c r="W8" s="4"/>
      <c r="X8" s="27">
        <f>$H$8*K8</f>
        <v>0.7000000000000001</v>
      </c>
      <c r="Y8" s="27">
        <f t="shared" si="1"/>
        <v>1.6</v>
      </c>
      <c r="Z8" s="27">
        <f t="shared" si="2"/>
        <v>3.2</v>
      </c>
      <c r="AA8" s="27">
        <f aca="true" t="shared" si="15" ref="AA8:AA31">I8*N8</f>
        <v>1</v>
      </c>
      <c r="AB8" s="27">
        <f t="shared" si="3"/>
        <v>4.3</v>
      </c>
      <c r="AC8" s="27">
        <f t="shared" si="4"/>
        <v>2</v>
      </c>
      <c r="AD8" s="27">
        <f t="shared" si="5"/>
        <v>8.2</v>
      </c>
      <c r="AE8" s="27">
        <f t="shared" si="6"/>
        <v>7.199999999999999</v>
      </c>
      <c r="AF8" s="4">
        <f t="shared" si="7"/>
        <v>1.4000000000000001</v>
      </c>
      <c r="AG8" s="4">
        <f t="shared" si="8"/>
        <v>0.4</v>
      </c>
      <c r="AH8" s="4">
        <f t="shared" si="9"/>
        <v>0</v>
      </c>
      <c r="AI8" s="4">
        <f t="shared" si="10"/>
        <v>0</v>
      </c>
      <c r="AJ8" s="2"/>
      <c r="AK8" s="20">
        <f>'Ward Details'!D8</f>
        <v>28</v>
      </c>
      <c r="AL8" s="158">
        <f>'Ward Details'!F8</f>
        <v>10</v>
      </c>
      <c r="AM8" s="2"/>
      <c r="AN8" s="105">
        <f>$AK$8-X8</f>
        <v>27.3</v>
      </c>
      <c r="AO8" s="105">
        <f aca="true" t="shared" si="16" ref="AO8:AX8">$AK$8-Y8</f>
        <v>26.4</v>
      </c>
      <c r="AP8" s="105">
        <f t="shared" si="11"/>
        <v>6.8</v>
      </c>
      <c r="AQ8" s="105">
        <f aca="true" t="shared" si="17" ref="AQ8:AQ31">$AL8-AA8</f>
        <v>9</v>
      </c>
      <c r="AR8" s="105">
        <f t="shared" si="16"/>
        <v>23.7</v>
      </c>
      <c r="AS8" s="105">
        <f t="shared" si="16"/>
        <v>26</v>
      </c>
      <c r="AT8" s="105">
        <f aca="true" t="shared" si="18" ref="AT8:AT31">$AL8-AD8</f>
        <v>1.8000000000000007</v>
      </c>
      <c r="AU8" s="105">
        <f aca="true" t="shared" si="19" ref="AU8:AU31">$AL8-AE8</f>
        <v>2.8000000000000007</v>
      </c>
      <c r="AV8" s="105">
        <f t="shared" si="16"/>
        <v>26.6</v>
      </c>
      <c r="AW8" s="105">
        <f aca="true" t="shared" si="20" ref="AW8:AW31">$AL8-AG8</f>
        <v>9.6</v>
      </c>
      <c r="AX8" s="105">
        <f t="shared" si="16"/>
        <v>28</v>
      </c>
      <c r="AY8" s="105">
        <f aca="true" t="shared" si="21" ref="AY8:AY31">$AL8-AI8</f>
        <v>10</v>
      </c>
      <c r="AZ8" s="39"/>
    </row>
    <row r="9" spans="1:52" ht="12.75">
      <c r="A9" s="102" t="str">
        <f>'Ward Details'!A9</f>
        <v>Area 3</v>
      </c>
      <c r="B9" s="20">
        <f>'Ward Details'!C9</f>
        <v>18</v>
      </c>
      <c r="C9" s="158">
        <f>'Ward Details'!E9</f>
        <v>29</v>
      </c>
      <c r="D9" s="47"/>
      <c r="E9" s="47">
        <f aca="true" t="shared" si="22" ref="E9:E31">E8</f>
        <v>0.5</v>
      </c>
      <c r="F9" s="47">
        <f aca="true" t="shared" si="23" ref="F9:F31">F8</f>
        <v>0.5</v>
      </c>
      <c r="G9" s="2"/>
      <c r="H9" s="4">
        <f t="shared" si="12"/>
        <v>9</v>
      </c>
      <c r="I9" s="4">
        <f t="shared" si="13"/>
        <v>14.5</v>
      </c>
      <c r="J9" s="4"/>
      <c r="K9" s="46">
        <f aca="true" t="shared" si="24" ref="K9:K31">K8</f>
        <v>0.07</v>
      </c>
      <c r="L9" s="46">
        <f aca="true" t="shared" si="25" ref="L9:L31">L8</f>
        <v>0.16</v>
      </c>
      <c r="M9" s="46">
        <f aca="true" t="shared" si="26" ref="M9:M31">M8</f>
        <v>0.16</v>
      </c>
      <c r="N9" s="46">
        <f aca="true" t="shared" si="27" ref="N9:N31">N8</f>
        <v>0.05</v>
      </c>
      <c r="O9" s="46">
        <f aca="true" t="shared" si="28" ref="O9:O31">O8</f>
        <v>0.43</v>
      </c>
      <c r="P9" s="46">
        <f aca="true" t="shared" si="29" ref="P9:P31">P8</f>
        <v>0.2</v>
      </c>
      <c r="Q9" s="46">
        <f aca="true" t="shared" si="30" ref="Q9:Q31">Q8</f>
        <v>0.41</v>
      </c>
      <c r="R9" s="46">
        <f aca="true" t="shared" si="31" ref="R9:R31">R8</f>
        <v>0.36</v>
      </c>
      <c r="S9" s="46">
        <f aca="true" t="shared" si="32" ref="S9:S31">S8</f>
        <v>0.14</v>
      </c>
      <c r="T9" s="46">
        <f aca="true" t="shared" si="33" ref="T9:T31">T8</f>
        <v>0.02</v>
      </c>
      <c r="U9" s="46">
        <f aca="true" t="shared" si="34" ref="U9:U31">U8</f>
        <v>0</v>
      </c>
      <c r="V9" s="46">
        <f aca="true" t="shared" si="35" ref="V9:V31">V8</f>
        <v>0</v>
      </c>
      <c r="W9" s="4"/>
      <c r="X9" s="27">
        <f>$H$9*K9</f>
        <v>0.6300000000000001</v>
      </c>
      <c r="Y9" s="27">
        <f t="shared" si="1"/>
        <v>1.44</v>
      </c>
      <c r="Z9" s="27">
        <f t="shared" si="2"/>
        <v>2.32</v>
      </c>
      <c r="AA9" s="27">
        <f t="shared" si="15"/>
        <v>0.7250000000000001</v>
      </c>
      <c r="AB9" s="27">
        <f t="shared" si="3"/>
        <v>3.87</v>
      </c>
      <c r="AC9" s="27">
        <f t="shared" si="4"/>
        <v>1.8</v>
      </c>
      <c r="AD9" s="27">
        <f t="shared" si="5"/>
        <v>5.944999999999999</v>
      </c>
      <c r="AE9" s="27">
        <f t="shared" si="6"/>
        <v>5.22</v>
      </c>
      <c r="AF9" s="4">
        <f t="shared" si="7"/>
        <v>1.2600000000000002</v>
      </c>
      <c r="AG9" s="4">
        <f t="shared" si="8"/>
        <v>0.29</v>
      </c>
      <c r="AH9" s="4">
        <f t="shared" si="9"/>
        <v>0</v>
      </c>
      <c r="AI9" s="4">
        <f t="shared" si="10"/>
        <v>0</v>
      </c>
      <c r="AJ9" s="2"/>
      <c r="AK9" s="20">
        <f>'Ward Details'!D9</f>
        <v>9</v>
      </c>
      <c r="AL9" s="158">
        <f>'Ward Details'!F9</f>
        <v>2</v>
      </c>
      <c r="AM9" s="2"/>
      <c r="AN9" s="105">
        <f>$AK$9-X9</f>
        <v>8.37</v>
      </c>
      <c r="AO9" s="105">
        <f aca="true" t="shared" si="36" ref="AO9:AX9">$AK$9-Y9</f>
        <v>7.5600000000000005</v>
      </c>
      <c r="AP9" s="105">
        <f t="shared" si="11"/>
        <v>-0.31999999999999984</v>
      </c>
      <c r="AQ9" s="105">
        <f t="shared" si="17"/>
        <v>1.275</v>
      </c>
      <c r="AR9" s="105">
        <f t="shared" si="36"/>
        <v>5.13</v>
      </c>
      <c r="AS9" s="105">
        <f t="shared" si="36"/>
        <v>7.2</v>
      </c>
      <c r="AT9" s="105">
        <f t="shared" si="18"/>
        <v>-3.9449999999999994</v>
      </c>
      <c r="AU9" s="105">
        <f t="shared" si="19"/>
        <v>-3.2199999999999998</v>
      </c>
      <c r="AV9" s="105">
        <f t="shared" si="36"/>
        <v>7.74</v>
      </c>
      <c r="AW9" s="105">
        <f t="shared" si="20"/>
        <v>1.71</v>
      </c>
      <c r="AX9" s="105">
        <f t="shared" si="36"/>
        <v>9</v>
      </c>
      <c r="AY9" s="105">
        <f t="shared" si="21"/>
        <v>2</v>
      </c>
      <c r="AZ9" s="39"/>
    </row>
    <row r="10" spans="1:52" ht="12.75">
      <c r="A10" s="102" t="str">
        <f>'Ward Details'!A10</f>
        <v>Area 4</v>
      </c>
      <c r="B10" s="20">
        <f>'Ward Details'!C10</f>
        <v>24</v>
      </c>
      <c r="C10" s="158">
        <f>'Ward Details'!E10</f>
        <v>22</v>
      </c>
      <c r="D10" s="20"/>
      <c r="E10" s="47">
        <f t="shared" si="22"/>
        <v>0.5</v>
      </c>
      <c r="F10" s="47">
        <f t="shared" si="23"/>
        <v>0.5</v>
      </c>
      <c r="G10" s="4"/>
      <c r="H10" s="4">
        <f t="shared" si="12"/>
        <v>12</v>
      </c>
      <c r="I10" s="4">
        <f t="shared" si="13"/>
        <v>11</v>
      </c>
      <c r="J10" s="4"/>
      <c r="K10" s="46">
        <f t="shared" si="24"/>
        <v>0.07</v>
      </c>
      <c r="L10" s="46">
        <f t="shared" si="25"/>
        <v>0.16</v>
      </c>
      <c r="M10" s="46">
        <f t="shared" si="26"/>
        <v>0.16</v>
      </c>
      <c r="N10" s="46">
        <f t="shared" si="27"/>
        <v>0.05</v>
      </c>
      <c r="O10" s="46">
        <f t="shared" si="28"/>
        <v>0.43</v>
      </c>
      <c r="P10" s="46">
        <f t="shared" si="29"/>
        <v>0.2</v>
      </c>
      <c r="Q10" s="46">
        <f t="shared" si="30"/>
        <v>0.41</v>
      </c>
      <c r="R10" s="46">
        <f t="shared" si="31"/>
        <v>0.36</v>
      </c>
      <c r="S10" s="46">
        <f t="shared" si="32"/>
        <v>0.14</v>
      </c>
      <c r="T10" s="46">
        <f t="shared" si="33"/>
        <v>0.02</v>
      </c>
      <c r="U10" s="46">
        <f t="shared" si="34"/>
        <v>0</v>
      </c>
      <c r="V10" s="46">
        <f t="shared" si="35"/>
        <v>0</v>
      </c>
      <c r="W10" s="4"/>
      <c r="X10" s="27">
        <f>$H$10*K10</f>
        <v>0.8400000000000001</v>
      </c>
      <c r="Y10" s="27">
        <f t="shared" si="1"/>
        <v>1.92</v>
      </c>
      <c r="Z10" s="27">
        <f t="shared" si="2"/>
        <v>1.76</v>
      </c>
      <c r="AA10" s="27">
        <f t="shared" si="15"/>
        <v>0.55</v>
      </c>
      <c r="AB10" s="27">
        <f t="shared" si="3"/>
        <v>5.16</v>
      </c>
      <c r="AC10" s="27">
        <f t="shared" si="4"/>
        <v>2.4000000000000004</v>
      </c>
      <c r="AD10" s="27">
        <f t="shared" si="5"/>
        <v>4.51</v>
      </c>
      <c r="AE10" s="27">
        <f t="shared" si="6"/>
        <v>3.96</v>
      </c>
      <c r="AF10" s="4">
        <f t="shared" si="7"/>
        <v>1.6800000000000002</v>
      </c>
      <c r="AG10" s="4">
        <f t="shared" si="8"/>
        <v>0.22</v>
      </c>
      <c r="AH10" s="4">
        <f t="shared" si="9"/>
        <v>0</v>
      </c>
      <c r="AI10" s="4">
        <f t="shared" si="10"/>
        <v>0</v>
      </c>
      <c r="AJ10" s="2"/>
      <c r="AK10" s="20">
        <f>'Ward Details'!D10</f>
        <v>15</v>
      </c>
      <c r="AL10" s="158">
        <f>'Ward Details'!F10</f>
        <v>2</v>
      </c>
      <c r="AM10" s="2"/>
      <c r="AN10" s="105">
        <f>$AK$10-X10</f>
        <v>14.16</v>
      </c>
      <c r="AO10" s="105">
        <f aca="true" t="shared" si="37" ref="AO10:AX10">$AK$10-Y10</f>
        <v>13.08</v>
      </c>
      <c r="AP10" s="105">
        <f t="shared" si="11"/>
        <v>0.24</v>
      </c>
      <c r="AQ10" s="105">
        <f t="shared" si="17"/>
        <v>1.45</v>
      </c>
      <c r="AR10" s="105">
        <f t="shared" si="37"/>
        <v>9.84</v>
      </c>
      <c r="AS10" s="105">
        <f t="shared" si="37"/>
        <v>12.6</v>
      </c>
      <c r="AT10" s="105">
        <f t="shared" si="18"/>
        <v>-2.51</v>
      </c>
      <c r="AU10" s="105">
        <f t="shared" si="19"/>
        <v>-1.96</v>
      </c>
      <c r="AV10" s="105">
        <f t="shared" si="37"/>
        <v>13.32</v>
      </c>
      <c r="AW10" s="105">
        <f t="shared" si="20"/>
        <v>1.78</v>
      </c>
      <c r="AX10" s="105">
        <f t="shared" si="37"/>
        <v>15</v>
      </c>
      <c r="AY10" s="105">
        <f t="shared" si="21"/>
        <v>2</v>
      </c>
      <c r="AZ10" s="39"/>
    </row>
    <row r="11" spans="1:52" ht="12.75">
      <c r="A11" s="102" t="str">
        <f>'Ward Details'!A11</f>
        <v>Area 5</v>
      </c>
      <c r="B11" s="20">
        <f>'Ward Details'!C11</f>
        <v>19</v>
      </c>
      <c r="C11" s="158">
        <f>'Ward Details'!E11</f>
        <v>11</v>
      </c>
      <c r="D11" s="20"/>
      <c r="E11" s="47">
        <f t="shared" si="22"/>
        <v>0.5</v>
      </c>
      <c r="F11" s="47">
        <f t="shared" si="23"/>
        <v>0.5</v>
      </c>
      <c r="G11" s="4"/>
      <c r="H11" s="4">
        <f t="shared" si="12"/>
        <v>9.5</v>
      </c>
      <c r="I11" s="4">
        <f t="shared" si="13"/>
        <v>5.5</v>
      </c>
      <c r="J11" s="4"/>
      <c r="K11" s="46">
        <f t="shared" si="24"/>
        <v>0.07</v>
      </c>
      <c r="L11" s="46">
        <f t="shared" si="25"/>
        <v>0.16</v>
      </c>
      <c r="M11" s="46">
        <f t="shared" si="26"/>
        <v>0.16</v>
      </c>
      <c r="N11" s="46">
        <f t="shared" si="27"/>
        <v>0.05</v>
      </c>
      <c r="O11" s="46">
        <f t="shared" si="28"/>
        <v>0.43</v>
      </c>
      <c r="P11" s="46">
        <f t="shared" si="29"/>
        <v>0.2</v>
      </c>
      <c r="Q11" s="46">
        <f t="shared" si="30"/>
        <v>0.41</v>
      </c>
      <c r="R11" s="46">
        <f t="shared" si="31"/>
        <v>0.36</v>
      </c>
      <c r="S11" s="46">
        <f t="shared" si="32"/>
        <v>0.14</v>
      </c>
      <c r="T11" s="46">
        <f t="shared" si="33"/>
        <v>0.02</v>
      </c>
      <c r="U11" s="46">
        <f t="shared" si="34"/>
        <v>0</v>
      </c>
      <c r="V11" s="46">
        <f t="shared" si="35"/>
        <v>0</v>
      </c>
      <c r="W11" s="4"/>
      <c r="X11" s="27">
        <f>$H$11*K11</f>
        <v>0.665</v>
      </c>
      <c r="Y11" s="27">
        <f t="shared" si="1"/>
        <v>1.52</v>
      </c>
      <c r="Z11" s="27">
        <f t="shared" si="2"/>
        <v>0.88</v>
      </c>
      <c r="AA11" s="27">
        <f t="shared" si="15"/>
        <v>0.275</v>
      </c>
      <c r="AB11" s="27">
        <f t="shared" si="3"/>
        <v>4.085</v>
      </c>
      <c r="AC11" s="27">
        <f t="shared" si="4"/>
        <v>1.9000000000000001</v>
      </c>
      <c r="AD11" s="27">
        <f t="shared" si="5"/>
        <v>2.255</v>
      </c>
      <c r="AE11" s="27">
        <f t="shared" si="6"/>
        <v>1.98</v>
      </c>
      <c r="AF11" s="4">
        <f t="shared" si="7"/>
        <v>1.33</v>
      </c>
      <c r="AG11" s="4">
        <f t="shared" si="8"/>
        <v>0.11</v>
      </c>
      <c r="AH11" s="4">
        <f t="shared" si="9"/>
        <v>0</v>
      </c>
      <c r="AI11" s="4">
        <f t="shared" si="10"/>
        <v>0</v>
      </c>
      <c r="AJ11" s="2"/>
      <c r="AK11" s="20">
        <f>'Ward Details'!D11</f>
        <v>15</v>
      </c>
      <c r="AL11" s="158">
        <f>'Ward Details'!F11</f>
        <v>3</v>
      </c>
      <c r="AM11" s="2"/>
      <c r="AN11" s="105">
        <f>$AK$11-X11</f>
        <v>14.335</v>
      </c>
      <c r="AO11" s="105">
        <f aca="true" t="shared" si="38" ref="AO11:AX11">$AK$11-Y11</f>
        <v>13.48</v>
      </c>
      <c r="AP11" s="105">
        <f t="shared" si="11"/>
        <v>2.12</v>
      </c>
      <c r="AQ11" s="105">
        <f t="shared" si="17"/>
        <v>2.725</v>
      </c>
      <c r="AR11" s="105">
        <f t="shared" si="38"/>
        <v>10.915</v>
      </c>
      <c r="AS11" s="105">
        <f t="shared" si="38"/>
        <v>13.1</v>
      </c>
      <c r="AT11" s="105">
        <f t="shared" si="18"/>
        <v>0.7450000000000001</v>
      </c>
      <c r="AU11" s="105">
        <f t="shared" si="19"/>
        <v>1.02</v>
      </c>
      <c r="AV11" s="105">
        <f t="shared" si="38"/>
        <v>13.67</v>
      </c>
      <c r="AW11" s="105">
        <f t="shared" si="20"/>
        <v>2.89</v>
      </c>
      <c r="AX11" s="105">
        <f t="shared" si="38"/>
        <v>15</v>
      </c>
      <c r="AY11" s="105">
        <f t="shared" si="21"/>
        <v>3</v>
      </c>
      <c r="AZ11" s="39"/>
    </row>
    <row r="12" spans="1:52" ht="12.75">
      <c r="A12" s="102" t="str">
        <f>'Ward Details'!A12</f>
        <v>Area 6</v>
      </c>
      <c r="B12" s="20">
        <f>'Ward Details'!C12</f>
        <v>6</v>
      </c>
      <c r="C12" s="158">
        <f>'Ward Details'!E12</f>
        <v>7</v>
      </c>
      <c r="D12" s="20"/>
      <c r="E12" s="47">
        <f t="shared" si="22"/>
        <v>0.5</v>
      </c>
      <c r="F12" s="47">
        <f t="shared" si="23"/>
        <v>0.5</v>
      </c>
      <c r="G12" s="4"/>
      <c r="H12" s="4">
        <f t="shared" si="12"/>
        <v>3</v>
      </c>
      <c r="I12" s="4">
        <f t="shared" si="13"/>
        <v>3.5</v>
      </c>
      <c r="J12" s="4"/>
      <c r="K12" s="46">
        <f t="shared" si="24"/>
        <v>0.07</v>
      </c>
      <c r="L12" s="46">
        <f t="shared" si="25"/>
        <v>0.16</v>
      </c>
      <c r="M12" s="46">
        <f t="shared" si="26"/>
        <v>0.16</v>
      </c>
      <c r="N12" s="46">
        <f t="shared" si="27"/>
        <v>0.05</v>
      </c>
      <c r="O12" s="46">
        <f t="shared" si="28"/>
        <v>0.43</v>
      </c>
      <c r="P12" s="46">
        <f t="shared" si="29"/>
        <v>0.2</v>
      </c>
      <c r="Q12" s="46">
        <f t="shared" si="30"/>
        <v>0.41</v>
      </c>
      <c r="R12" s="46">
        <f t="shared" si="31"/>
        <v>0.36</v>
      </c>
      <c r="S12" s="46">
        <f t="shared" si="32"/>
        <v>0.14</v>
      </c>
      <c r="T12" s="46">
        <f t="shared" si="33"/>
        <v>0.02</v>
      </c>
      <c r="U12" s="46">
        <f t="shared" si="34"/>
        <v>0</v>
      </c>
      <c r="V12" s="46">
        <f t="shared" si="35"/>
        <v>0</v>
      </c>
      <c r="W12" s="4"/>
      <c r="X12" s="27">
        <f>$H$12*K12</f>
        <v>0.21000000000000002</v>
      </c>
      <c r="Y12" s="27">
        <f t="shared" si="1"/>
        <v>0.48</v>
      </c>
      <c r="Z12" s="27">
        <f t="shared" si="2"/>
        <v>0.56</v>
      </c>
      <c r="AA12" s="27">
        <f t="shared" si="15"/>
        <v>0.17500000000000002</v>
      </c>
      <c r="AB12" s="27">
        <f t="shared" si="3"/>
        <v>1.29</v>
      </c>
      <c r="AC12" s="27">
        <f t="shared" si="4"/>
        <v>0.6000000000000001</v>
      </c>
      <c r="AD12" s="27">
        <f t="shared" si="5"/>
        <v>1.4349999999999998</v>
      </c>
      <c r="AE12" s="27">
        <f t="shared" si="6"/>
        <v>1.26</v>
      </c>
      <c r="AF12" s="4">
        <f t="shared" si="7"/>
        <v>0.42000000000000004</v>
      </c>
      <c r="AG12" s="4">
        <f t="shared" si="8"/>
        <v>0.07</v>
      </c>
      <c r="AH12" s="4">
        <f t="shared" si="9"/>
        <v>0</v>
      </c>
      <c r="AI12" s="4">
        <f t="shared" si="10"/>
        <v>0</v>
      </c>
      <c r="AJ12" s="2"/>
      <c r="AK12" s="20">
        <f>'Ward Details'!D12</f>
        <v>9</v>
      </c>
      <c r="AL12" s="158">
        <f>'Ward Details'!F12</f>
        <v>4</v>
      </c>
      <c r="AM12" s="2"/>
      <c r="AN12" s="105">
        <f>$AK$12-X12</f>
        <v>8.79</v>
      </c>
      <c r="AO12" s="105">
        <f aca="true" t="shared" si="39" ref="AO12:AX12">$AK$12-Y12</f>
        <v>8.52</v>
      </c>
      <c r="AP12" s="105">
        <f t="shared" si="11"/>
        <v>3.44</v>
      </c>
      <c r="AQ12" s="105">
        <f t="shared" si="17"/>
        <v>3.825</v>
      </c>
      <c r="AR12" s="105">
        <f t="shared" si="39"/>
        <v>7.71</v>
      </c>
      <c r="AS12" s="105">
        <f t="shared" si="39"/>
        <v>8.4</v>
      </c>
      <c r="AT12" s="105">
        <f t="shared" si="18"/>
        <v>2.5650000000000004</v>
      </c>
      <c r="AU12" s="105">
        <f t="shared" si="19"/>
        <v>2.74</v>
      </c>
      <c r="AV12" s="105">
        <f t="shared" si="39"/>
        <v>8.58</v>
      </c>
      <c r="AW12" s="105">
        <f t="shared" si="20"/>
        <v>3.93</v>
      </c>
      <c r="AX12" s="105">
        <f t="shared" si="39"/>
        <v>9</v>
      </c>
      <c r="AY12" s="105">
        <f t="shared" si="21"/>
        <v>4</v>
      </c>
      <c r="AZ12" s="39"/>
    </row>
    <row r="13" spans="1:52" ht="12.75" hidden="1">
      <c r="A13" s="102" t="str">
        <f>'Ward Details'!A13</f>
        <v>Ward 7</v>
      </c>
      <c r="B13" s="20">
        <f>'Ward Details'!C13</f>
        <v>0</v>
      </c>
      <c r="C13" s="158">
        <f>'Ward Details'!E13</f>
        <v>0</v>
      </c>
      <c r="D13" s="20"/>
      <c r="E13" s="47">
        <f t="shared" si="22"/>
        <v>0.5</v>
      </c>
      <c r="F13" s="47">
        <f t="shared" si="23"/>
        <v>0.5</v>
      </c>
      <c r="G13" s="4"/>
      <c r="H13" s="4">
        <f t="shared" si="12"/>
        <v>0</v>
      </c>
      <c r="I13" s="4">
        <f t="shared" si="13"/>
        <v>0</v>
      </c>
      <c r="J13" s="4"/>
      <c r="K13" s="46">
        <f t="shared" si="24"/>
        <v>0.07</v>
      </c>
      <c r="L13" s="46">
        <f t="shared" si="25"/>
        <v>0.16</v>
      </c>
      <c r="M13" s="46">
        <f t="shared" si="26"/>
        <v>0.16</v>
      </c>
      <c r="N13" s="46">
        <f t="shared" si="27"/>
        <v>0.05</v>
      </c>
      <c r="O13" s="46">
        <f t="shared" si="28"/>
        <v>0.43</v>
      </c>
      <c r="P13" s="46">
        <f t="shared" si="29"/>
        <v>0.2</v>
      </c>
      <c r="Q13" s="46">
        <f t="shared" si="30"/>
        <v>0.41</v>
      </c>
      <c r="R13" s="46">
        <f t="shared" si="31"/>
        <v>0.36</v>
      </c>
      <c r="S13" s="46">
        <f t="shared" si="32"/>
        <v>0.14</v>
      </c>
      <c r="T13" s="46">
        <f t="shared" si="33"/>
        <v>0.02</v>
      </c>
      <c r="U13" s="46">
        <f t="shared" si="34"/>
        <v>0</v>
      </c>
      <c r="V13" s="46">
        <f t="shared" si="35"/>
        <v>0</v>
      </c>
      <c r="W13" s="4"/>
      <c r="X13" s="27">
        <f>$H$13*K13</f>
        <v>0</v>
      </c>
      <c r="Y13" s="27">
        <f t="shared" si="1"/>
        <v>0</v>
      </c>
      <c r="Z13" s="27">
        <f t="shared" si="2"/>
        <v>0</v>
      </c>
      <c r="AA13" s="27">
        <f t="shared" si="15"/>
        <v>0</v>
      </c>
      <c r="AB13" s="27">
        <f t="shared" si="3"/>
        <v>0</v>
      </c>
      <c r="AC13" s="27">
        <f t="shared" si="4"/>
        <v>0</v>
      </c>
      <c r="AD13" s="27">
        <f t="shared" si="5"/>
        <v>0</v>
      </c>
      <c r="AE13" s="27">
        <f t="shared" si="6"/>
        <v>0</v>
      </c>
      <c r="AF13" s="4">
        <f t="shared" si="7"/>
        <v>0</v>
      </c>
      <c r="AG13" s="4">
        <f t="shared" si="8"/>
        <v>0</v>
      </c>
      <c r="AH13" s="4">
        <f t="shared" si="9"/>
        <v>0</v>
      </c>
      <c r="AI13" s="4">
        <f t="shared" si="10"/>
        <v>0</v>
      </c>
      <c r="AJ13" s="2"/>
      <c r="AK13" s="20">
        <f>'Ward Details'!D13</f>
        <v>0</v>
      </c>
      <c r="AL13" s="158">
        <f>'Ward Details'!F13</f>
        <v>0</v>
      </c>
      <c r="AM13" s="2"/>
      <c r="AN13" s="105">
        <f>$AK$13-X13</f>
        <v>0</v>
      </c>
      <c r="AO13" s="105">
        <f aca="true" t="shared" si="40" ref="AO13:AX13">$AK$13-Y13</f>
        <v>0</v>
      </c>
      <c r="AP13" s="105">
        <f t="shared" si="11"/>
        <v>0</v>
      </c>
      <c r="AQ13" s="105">
        <f t="shared" si="17"/>
        <v>0</v>
      </c>
      <c r="AR13" s="105">
        <f t="shared" si="40"/>
        <v>0</v>
      </c>
      <c r="AS13" s="105">
        <f t="shared" si="40"/>
        <v>0</v>
      </c>
      <c r="AT13" s="105">
        <f t="shared" si="18"/>
        <v>0</v>
      </c>
      <c r="AU13" s="105">
        <f t="shared" si="19"/>
        <v>0</v>
      </c>
      <c r="AV13" s="105">
        <f t="shared" si="40"/>
        <v>0</v>
      </c>
      <c r="AW13" s="105">
        <f t="shared" si="20"/>
        <v>0</v>
      </c>
      <c r="AX13" s="105">
        <f t="shared" si="40"/>
        <v>0</v>
      </c>
      <c r="AY13" s="105">
        <f t="shared" si="21"/>
        <v>0</v>
      </c>
      <c r="AZ13" s="39"/>
    </row>
    <row r="14" spans="1:52" ht="12.75" hidden="1">
      <c r="A14" s="102" t="str">
        <f>'Ward Details'!A14</f>
        <v>Ward 8</v>
      </c>
      <c r="B14" s="20">
        <f>'Ward Details'!C14</f>
        <v>0</v>
      </c>
      <c r="C14" s="158">
        <f>'Ward Details'!E14</f>
        <v>0</v>
      </c>
      <c r="D14" s="20"/>
      <c r="E14" s="47">
        <f t="shared" si="22"/>
        <v>0.5</v>
      </c>
      <c r="F14" s="47">
        <f t="shared" si="23"/>
        <v>0.5</v>
      </c>
      <c r="G14" s="4"/>
      <c r="H14" s="4">
        <f t="shared" si="12"/>
        <v>0</v>
      </c>
      <c r="I14" s="4">
        <f t="shared" si="13"/>
        <v>0</v>
      </c>
      <c r="J14" s="4"/>
      <c r="K14" s="46">
        <f t="shared" si="24"/>
        <v>0.07</v>
      </c>
      <c r="L14" s="46">
        <f t="shared" si="25"/>
        <v>0.16</v>
      </c>
      <c r="M14" s="46">
        <f t="shared" si="26"/>
        <v>0.16</v>
      </c>
      <c r="N14" s="46">
        <f t="shared" si="27"/>
        <v>0.05</v>
      </c>
      <c r="O14" s="46">
        <f t="shared" si="28"/>
        <v>0.43</v>
      </c>
      <c r="P14" s="46">
        <f t="shared" si="29"/>
        <v>0.2</v>
      </c>
      <c r="Q14" s="46">
        <f t="shared" si="30"/>
        <v>0.41</v>
      </c>
      <c r="R14" s="46">
        <f t="shared" si="31"/>
        <v>0.36</v>
      </c>
      <c r="S14" s="46">
        <f t="shared" si="32"/>
        <v>0.14</v>
      </c>
      <c r="T14" s="46">
        <f t="shared" si="33"/>
        <v>0.02</v>
      </c>
      <c r="U14" s="46">
        <f t="shared" si="34"/>
        <v>0</v>
      </c>
      <c r="V14" s="46">
        <f t="shared" si="35"/>
        <v>0</v>
      </c>
      <c r="W14" s="4"/>
      <c r="X14" s="27">
        <f>$H$14*K14</f>
        <v>0</v>
      </c>
      <c r="Y14" s="27">
        <f t="shared" si="1"/>
        <v>0</v>
      </c>
      <c r="Z14" s="27">
        <f t="shared" si="2"/>
        <v>0</v>
      </c>
      <c r="AA14" s="27">
        <f t="shared" si="15"/>
        <v>0</v>
      </c>
      <c r="AB14" s="27">
        <f t="shared" si="3"/>
        <v>0</v>
      </c>
      <c r="AC14" s="27">
        <f t="shared" si="4"/>
        <v>0</v>
      </c>
      <c r="AD14" s="27">
        <f t="shared" si="5"/>
        <v>0</v>
      </c>
      <c r="AE14" s="27">
        <f t="shared" si="6"/>
        <v>0</v>
      </c>
      <c r="AF14" s="4">
        <f t="shared" si="7"/>
        <v>0</v>
      </c>
      <c r="AG14" s="4">
        <f t="shared" si="8"/>
        <v>0</v>
      </c>
      <c r="AH14" s="4">
        <f t="shared" si="9"/>
        <v>0</v>
      </c>
      <c r="AI14" s="4">
        <f t="shared" si="10"/>
        <v>0</v>
      </c>
      <c r="AJ14" s="2"/>
      <c r="AK14" s="20">
        <f>'Ward Details'!D14</f>
        <v>0</v>
      </c>
      <c r="AL14" s="158">
        <f>'Ward Details'!F14</f>
        <v>0</v>
      </c>
      <c r="AM14" s="2"/>
      <c r="AN14" s="105">
        <f>$AK$14-X14</f>
        <v>0</v>
      </c>
      <c r="AO14" s="105">
        <f aca="true" t="shared" si="41" ref="AO14:AX14">$AK$14-Y14</f>
        <v>0</v>
      </c>
      <c r="AP14" s="105">
        <f t="shared" si="11"/>
        <v>0</v>
      </c>
      <c r="AQ14" s="105">
        <f t="shared" si="17"/>
        <v>0</v>
      </c>
      <c r="AR14" s="105">
        <f t="shared" si="41"/>
        <v>0</v>
      </c>
      <c r="AS14" s="105">
        <f t="shared" si="41"/>
        <v>0</v>
      </c>
      <c r="AT14" s="105">
        <f t="shared" si="18"/>
        <v>0</v>
      </c>
      <c r="AU14" s="105">
        <f t="shared" si="19"/>
        <v>0</v>
      </c>
      <c r="AV14" s="105">
        <f t="shared" si="41"/>
        <v>0</v>
      </c>
      <c r="AW14" s="105">
        <f t="shared" si="20"/>
        <v>0</v>
      </c>
      <c r="AX14" s="105">
        <f t="shared" si="41"/>
        <v>0</v>
      </c>
      <c r="AY14" s="105">
        <f t="shared" si="21"/>
        <v>0</v>
      </c>
      <c r="AZ14" s="39"/>
    </row>
    <row r="15" spans="1:52" ht="12.75" hidden="1">
      <c r="A15" s="102" t="str">
        <f>'Ward Details'!A15</f>
        <v>Ward 9</v>
      </c>
      <c r="B15" s="20">
        <f>'Ward Details'!C15</f>
        <v>0</v>
      </c>
      <c r="C15" s="158">
        <f>'Ward Details'!E15</f>
        <v>0</v>
      </c>
      <c r="D15" s="20"/>
      <c r="E15" s="47">
        <f t="shared" si="22"/>
        <v>0.5</v>
      </c>
      <c r="F15" s="47">
        <f t="shared" si="23"/>
        <v>0.5</v>
      </c>
      <c r="G15" s="4"/>
      <c r="H15" s="4">
        <f t="shared" si="12"/>
        <v>0</v>
      </c>
      <c r="I15" s="4">
        <f t="shared" si="13"/>
        <v>0</v>
      </c>
      <c r="J15" s="4"/>
      <c r="K15" s="46">
        <f t="shared" si="24"/>
        <v>0.07</v>
      </c>
      <c r="L15" s="46">
        <f t="shared" si="25"/>
        <v>0.16</v>
      </c>
      <c r="M15" s="46">
        <f t="shared" si="26"/>
        <v>0.16</v>
      </c>
      <c r="N15" s="46">
        <f t="shared" si="27"/>
        <v>0.05</v>
      </c>
      <c r="O15" s="46">
        <f t="shared" si="28"/>
        <v>0.43</v>
      </c>
      <c r="P15" s="46">
        <f t="shared" si="29"/>
        <v>0.2</v>
      </c>
      <c r="Q15" s="46">
        <f t="shared" si="30"/>
        <v>0.41</v>
      </c>
      <c r="R15" s="46">
        <f t="shared" si="31"/>
        <v>0.36</v>
      </c>
      <c r="S15" s="46">
        <f t="shared" si="32"/>
        <v>0.14</v>
      </c>
      <c r="T15" s="46">
        <f t="shared" si="33"/>
        <v>0.02</v>
      </c>
      <c r="U15" s="46">
        <f t="shared" si="34"/>
        <v>0</v>
      </c>
      <c r="V15" s="46">
        <f t="shared" si="35"/>
        <v>0</v>
      </c>
      <c r="W15" s="4"/>
      <c r="X15" s="27">
        <f>$H$15*K15</f>
        <v>0</v>
      </c>
      <c r="Y15" s="27">
        <f t="shared" si="1"/>
        <v>0</v>
      </c>
      <c r="Z15" s="27">
        <f t="shared" si="2"/>
        <v>0</v>
      </c>
      <c r="AA15" s="27">
        <f t="shared" si="15"/>
        <v>0</v>
      </c>
      <c r="AB15" s="27">
        <f t="shared" si="3"/>
        <v>0</v>
      </c>
      <c r="AC15" s="27">
        <f t="shared" si="4"/>
        <v>0</v>
      </c>
      <c r="AD15" s="27">
        <f t="shared" si="5"/>
        <v>0</v>
      </c>
      <c r="AE15" s="27">
        <f t="shared" si="6"/>
        <v>0</v>
      </c>
      <c r="AF15" s="4">
        <f t="shared" si="7"/>
        <v>0</v>
      </c>
      <c r="AG15" s="4">
        <f t="shared" si="8"/>
        <v>0</v>
      </c>
      <c r="AH15" s="4">
        <f t="shared" si="9"/>
        <v>0</v>
      </c>
      <c r="AI15" s="4">
        <f t="shared" si="10"/>
        <v>0</v>
      </c>
      <c r="AJ15" s="2"/>
      <c r="AK15" s="20">
        <f>'Ward Details'!D15</f>
        <v>0</v>
      </c>
      <c r="AL15" s="158">
        <f>'Ward Details'!F15</f>
        <v>0</v>
      </c>
      <c r="AM15" s="2"/>
      <c r="AN15" s="105">
        <f>$AK$15-X15</f>
        <v>0</v>
      </c>
      <c r="AO15" s="105">
        <f aca="true" t="shared" si="42" ref="AO15:AX15">$AK$15-Y15</f>
        <v>0</v>
      </c>
      <c r="AP15" s="105">
        <f t="shared" si="11"/>
        <v>0</v>
      </c>
      <c r="AQ15" s="105">
        <f t="shared" si="17"/>
        <v>0</v>
      </c>
      <c r="AR15" s="105">
        <f t="shared" si="42"/>
        <v>0</v>
      </c>
      <c r="AS15" s="105">
        <f t="shared" si="42"/>
        <v>0</v>
      </c>
      <c r="AT15" s="105">
        <f t="shared" si="18"/>
        <v>0</v>
      </c>
      <c r="AU15" s="105">
        <f t="shared" si="19"/>
        <v>0</v>
      </c>
      <c r="AV15" s="105">
        <f t="shared" si="42"/>
        <v>0</v>
      </c>
      <c r="AW15" s="105">
        <f t="shared" si="20"/>
        <v>0</v>
      </c>
      <c r="AX15" s="105">
        <f t="shared" si="42"/>
        <v>0</v>
      </c>
      <c r="AY15" s="105">
        <f t="shared" si="21"/>
        <v>0</v>
      </c>
      <c r="AZ15" s="39"/>
    </row>
    <row r="16" spans="1:52" ht="12.75" hidden="1">
      <c r="A16" s="102" t="str">
        <f>'Ward Details'!A16</f>
        <v>Ward 10</v>
      </c>
      <c r="B16" s="20">
        <f>'Ward Details'!C16</f>
        <v>0</v>
      </c>
      <c r="C16" s="158">
        <f>'Ward Details'!E16</f>
        <v>0</v>
      </c>
      <c r="D16" s="20"/>
      <c r="E16" s="47">
        <f t="shared" si="22"/>
        <v>0.5</v>
      </c>
      <c r="F16" s="47">
        <f t="shared" si="23"/>
        <v>0.5</v>
      </c>
      <c r="G16" s="4"/>
      <c r="H16" s="4">
        <f t="shared" si="12"/>
        <v>0</v>
      </c>
      <c r="I16" s="4">
        <f t="shared" si="13"/>
        <v>0</v>
      </c>
      <c r="J16" s="4"/>
      <c r="K16" s="46">
        <f t="shared" si="24"/>
        <v>0.07</v>
      </c>
      <c r="L16" s="46">
        <f t="shared" si="25"/>
        <v>0.16</v>
      </c>
      <c r="M16" s="46">
        <f t="shared" si="26"/>
        <v>0.16</v>
      </c>
      <c r="N16" s="46">
        <f t="shared" si="27"/>
        <v>0.05</v>
      </c>
      <c r="O16" s="46">
        <f t="shared" si="28"/>
        <v>0.43</v>
      </c>
      <c r="P16" s="46">
        <f t="shared" si="29"/>
        <v>0.2</v>
      </c>
      <c r="Q16" s="46">
        <f t="shared" si="30"/>
        <v>0.41</v>
      </c>
      <c r="R16" s="46">
        <f t="shared" si="31"/>
        <v>0.36</v>
      </c>
      <c r="S16" s="46">
        <f t="shared" si="32"/>
        <v>0.14</v>
      </c>
      <c r="T16" s="46">
        <f t="shared" si="33"/>
        <v>0.02</v>
      </c>
      <c r="U16" s="46">
        <f t="shared" si="34"/>
        <v>0</v>
      </c>
      <c r="V16" s="46">
        <f t="shared" si="35"/>
        <v>0</v>
      </c>
      <c r="W16" s="4"/>
      <c r="X16" s="27">
        <f>$H$16*K16</f>
        <v>0</v>
      </c>
      <c r="Y16" s="27">
        <f t="shared" si="1"/>
        <v>0</v>
      </c>
      <c r="Z16" s="27">
        <f t="shared" si="2"/>
        <v>0</v>
      </c>
      <c r="AA16" s="27">
        <f t="shared" si="15"/>
        <v>0</v>
      </c>
      <c r="AB16" s="27">
        <f t="shared" si="3"/>
        <v>0</v>
      </c>
      <c r="AC16" s="27">
        <f t="shared" si="4"/>
        <v>0</v>
      </c>
      <c r="AD16" s="27">
        <f t="shared" si="5"/>
        <v>0</v>
      </c>
      <c r="AE16" s="27">
        <f t="shared" si="6"/>
        <v>0</v>
      </c>
      <c r="AF16" s="4">
        <f t="shared" si="7"/>
        <v>0</v>
      </c>
      <c r="AG16" s="4">
        <f t="shared" si="8"/>
        <v>0</v>
      </c>
      <c r="AH16" s="4">
        <f t="shared" si="9"/>
        <v>0</v>
      </c>
      <c r="AI16" s="4">
        <f t="shared" si="10"/>
        <v>0</v>
      </c>
      <c r="AJ16" s="2"/>
      <c r="AK16" s="20">
        <f>'Ward Details'!D16</f>
        <v>0</v>
      </c>
      <c r="AL16" s="158">
        <f>'Ward Details'!F16</f>
        <v>0</v>
      </c>
      <c r="AM16" s="2"/>
      <c r="AN16" s="105">
        <f>$AK$16-X16</f>
        <v>0</v>
      </c>
      <c r="AO16" s="105">
        <f aca="true" t="shared" si="43" ref="AO16:AX16">$AK$16-Y16</f>
        <v>0</v>
      </c>
      <c r="AP16" s="105">
        <f t="shared" si="11"/>
        <v>0</v>
      </c>
      <c r="AQ16" s="105">
        <f t="shared" si="17"/>
        <v>0</v>
      </c>
      <c r="AR16" s="105">
        <f t="shared" si="43"/>
        <v>0</v>
      </c>
      <c r="AS16" s="105">
        <f t="shared" si="43"/>
        <v>0</v>
      </c>
      <c r="AT16" s="105">
        <f t="shared" si="18"/>
        <v>0</v>
      </c>
      <c r="AU16" s="105">
        <f t="shared" si="19"/>
        <v>0</v>
      </c>
      <c r="AV16" s="105">
        <f t="shared" si="43"/>
        <v>0</v>
      </c>
      <c r="AW16" s="105">
        <f t="shared" si="20"/>
        <v>0</v>
      </c>
      <c r="AX16" s="105">
        <f t="shared" si="43"/>
        <v>0</v>
      </c>
      <c r="AY16" s="105">
        <f t="shared" si="21"/>
        <v>0</v>
      </c>
      <c r="AZ16" s="39"/>
    </row>
    <row r="17" spans="1:52" ht="12.75" hidden="1">
      <c r="A17" s="102" t="str">
        <f>'Ward Details'!A17</f>
        <v>Ward 11</v>
      </c>
      <c r="B17" s="20">
        <f>'Ward Details'!C17</f>
        <v>0</v>
      </c>
      <c r="C17" s="158">
        <f>'Ward Details'!E17</f>
        <v>0</v>
      </c>
      <c r="D17" s="20"/>
      <c r="E17" s="47">
        <f t="shared" si="22"/>
        <v>0.5</v>
      </c>
      <c r="F17" s="47">
        <f t="shared" si="23"/>
        <v>0.5</v>
      </c>
      <c r="G17" s="4"/>
      <c r="H17" s="4">
        <f t="shared" si="12"/>
        <v>0</v>
      </c>
      <c r="I17" s="4">
        <f t="shared" si="13"/>
        <v>0</v>
      </c>
      <c r="J17" s="4"/>
      <c r="K17" s="46">
        <f t="shared" si="24"/>
        <v>0.07</v>
      </c>
      <c r="L17" s="46">
        <f t="shared" si="25"/>
        <v>0.16</v>
      </c>
      <c r="M17" s="46">
        <f t="shared" si="26"/>
        <v>0.16</v>
      </c>
      <c r="N17" s="46">
        <f t="shared" si="27"/>
        <v>0.05</v>
      </c>
      <c r="O17" s="46">
        <f t="shared" si="28"/>
        <v>0.43</v>
      </c>
      <c r="P17" s="46">
        <f t="shared" si="29"/>
        <v>0.2</v>
      </c>
      <c r="Q17" s="46">
        <f t="shared" si="30"/>
        <v>0.41</v>
      </c>
      <c r="R17" s="46">
        <f t="shared" si="31"/>
        <v>0.36</v>
      </c>
      <c r="S17" s="46">
        <f t="shared" si="32"/>
        <v>0.14</v>
      </c>
      <c r="T17" s="46">
        <f t="shared" si="33"/>
        <v>0.02</v>
      </c>
      <c r="U17" s="46">
        <f t="shared" si="34"/>
        <v>0</v>
      </c>
      <c r="V17" s="46">
        <f t="shared" si="35"/>
        <v>0</v>
      </c>
      <c r="W17" s="4"/>
      <c r="X17" s="27">
        <f>$H$17*K17</f>
        <v>0</v>
      </c>
      <c r="Y17" s="27">
        <f t="shared" si="1"/>
        <v>0</v>
      </c>
      <c r="Z17" s="27">
        <f t="shared" si="2"/>
        <v>0</v>
      </c>
      <c r="AA17" s="27">
        <f t="shared" si="15"/>
        <v>0</v>
      </c>
      <c r="AB17" s="27">
        <f t="shared" si="3"/>
        <v>0</v>
      </c>
      <c r="AC17" s="27">
        <f t="shared" si="4"/>
        <v>0</v>
      </c>
      <c r="AD17" s="27">
        <f t="shared" si="5"/>
        <v>0</v>
      </c>
      <c r="AE17" s="27">
        <f t="shared" si="6"/>
        <v>0</v>
      </c>
      <c r="AF17" s="4">
        <f t="shared" si="7"/>
        <v>0</v>
      </c>
      <c r="AG17" s="4">
        <f t="shared" si="8"/>
        <v>0</v>
      </c>
      <c r="AH17" s="4">
        <f t="shared" si="9"/>
        <v>0</v>
      </c>
      <c r="AI17" s="4">
        <f t="shared" si="10"/>
        <v>0</v>
      </c>
      <c r="AJ17" s="2"/>
      <c r="AK17" s="20">
        <f>'Ward Details'!D17</f>
        <v>0</v>
      </c>
      <c r="AL17" s="158">
        <f>'Ward Details'!F17</f>
        <v>0</v>
      </c>
      <c r="AM17" s="2"/>
      <c r="AN17" s="105">
        <f>$AK$17-X17</f>
        <v>0</v>
      </c>
      <c r="AO17" s="105">
        <f aca="true" t="shared" si="44" ref="AO17:AX17">$AK$17-Y17</f>
        <v>0</v>
      </c>
      <c r="AP17" s="105">
        <f t="shared" si="11"/>
        <v>0</v>
      </c>
      <c r="AQ17" s="105">
        <f t="shared" si="17"/>
        <v>0</v>
      </c>
      <c r="AR17" s="105">
        <f t="shared" si="44"/>
        <v>0</v>
      </c>
      <c r="AS17" s="105">
        <f t="shared" si="44"/>
        <v>0</v>
      </c>
      <c r="AT17" s="105">
        <f t="shared" si="18"/>
        <v>0</v>
      </c>
      <c r="AU17" s="105">
        <f t="shared" si="19"/>
        <v>0</v>
      </c>
      <c r="AV17" s="105">
        <f t="shared" si="44"/>
        <v>0</v>
      </c>
      <c r="AW17" s="105">
        <f t="shared" si="20"/>
        <v>0</v>
      </c>
      <c r="AX17" s="105">
        <f t="shared" si="44"/>
        <v>0</v>
      </c>
      <c r="AY17" s="105">
        <f t="shared" si="21"/>
        <v>0</v>
      </c>
      <c r="AZ17" s="39"/>
    </row>
    <row r="18" spans="1:52" ht="12.75" hidden="1">
      <c r="A18" s="102" t="str">
        <f>'Ward Details'!A18</f>
        <v>Ward 12</v>
      </c>
      <c r="B18" s="20">
        <f>'Ward Details'!C18</f>
        <v>0</v>
      </c>
      <c r="C18" s="158">
        <f>'Ward Details'!E18</f>
        <v>0</v>
      </c>
      <c r="D18" s="20"/>
      <c r="E18" s="47">
        <f t="shared" si="22"/>
        <v>0.5</v>
      </c>
      <c r="F18" s="47">
        <f t="shared" si="23"/>
        <v>0.5</v>
      </c>
      <c r="G18" s="4"/>
      <c r="H18" s="4">
        <f t="shared" si="12"/>
        <v>0</v>
      </c>
      <c r="I18" s="4">
        <f t="shared" si="13"/>
        <v>0</v>
      </c>
      <c r="J18" s="4"/>
      <c r="K18" s="46">
        <f t="shared" si="24"/>
        <v>0.07</v>
      </c>
      <c r="L18" s="46">
        <f t="shared" si="25"/>
        <v>0.16</v>
      </c>
      <c r="M18" s="46">
        <f t="shared" si="26"/>
        <v>0.16</v>
      </c>
      <c r="N18" s="46">
        <f t="shared" si="27"/>
        <v>0.05</v>
      </c>
      <c r="O18" s="46">
        <f t="shared" si="28"/>
        <v>0.43</v>
      </c>
      <c r="P18" s="46">
        <f t="shared" si="29"/>
        <v>0.2</v>
      </c>
      <c r="Q18" s="46">
        <f t="shared" si="30"/>
        <v>0.41</v>
      </c>
      <c r="R18" s="46">
        <f t="shared" si="31"/>
        <v>0.36</v>
      </c>
      <c r="S18" s="46">
        <f t="shared" si="32"/>
        <v>0.14</v>
      </c>
      <c r="T18" s="46">
        <f t="shared" si="33"/>
        <v>0.02</v>
      </c>
      <c r="U18" s="46">
        <f t="shared" si="34"/>
        <v>0</v>
      </c>
      <c r="V18" s="46">
        <f t="shared" si="35"/>
        <v>0</v>
      </c>
      <c r="W18" s="4"/>
      <c r="X18" s="27">
        <f>$H$18*K18</f>
        <v>0</v>
      </c>
      <c r="Y18" s="27">
        <f t="shared" si="1"/>
        <v>0</v>
      </c>
      <c r="Z18" s="27">
        <f t="shared" si="2"/>
        <v>0</v>
      </c>
      <c r="AA18" s="27">
        <f t="shared" si="15"/>
        <v>0</v>
      </c>
      <c r="AB18" s="27">
        <f t="shared" si="3"/>
        <v>0</v>
      </c>
      <c r="AC18" s="27">
        <f t="shared" si="4"/>
        <v>0</v>
      </c>
      <c r="AD18" s="27">
        <f t="shared" si="5"/>
        <v>0</v>
      </c>
      <c r="AE18" s="27">
        <f t="shared" si="6"/>
        <v>0</v>
      </c>
      <c r="AF18" s="4">
        <f t="shared" si="7"/>
        <v>0</v>
      </c>
      <c r="AG18" s="4">
        <f t="shared" si="8"/>
        <v>0</v>
      </c>
      <c r="AH18" s="4">
        <f t="shared" si="9"/>
        <v>0</v>
      </c>
      <c r="AI18" s="4">
        <f t="shared" si="10"/>
        <v>0</v>
      </c>
      <c r="AJ18" s="2"/>
      <c r="AK18" s="20">
        <f>'Ward Details'!D18</f>
        <v>0</v>
      </c>
      <c r="AL18" s="158">
        <f>'Ward Details'!F18</f>
        <v>0</v>
      </c>
      <c r="AM18" s="2"/>
      <c r="AN18" s="105">
        <f>$AK$18-X18</f>
        <v>0</v>
      </c>
      <c r="AO18" s="105">
        <f aca="true" t="shared" si="45" ref="AO18:AX18">$AK$18-Y18</f>
        <v>0</v>
      </c>
      <c r="AP18" s="105">
        <f t="shared" si="11"/>
        <v>0</v>
      </c>
      <c r="AQ18" s="105">
        <f t="shared" si="17"/>
        <v>0</v>
      </c>
      <c r="AR18" s="105">
        <f t="shared" si="45"/>
        <v>0</v>
      </c>
      <c r="AS18" s="105">
        <f t="shared" si="45"/>
        <v>0</v>
      </c>
      <c r="AT18" s="105">
        <f t="shared" si="18"/>
        <v>0</v>
      </c>
      <c r="AU18" s="105">
        <f t="shared" si="19"/>
        <v>0</v>
      </c>
      <c r="AV18" s="105">
        <f t="shared" si="45"/>
        <v>0</v>
      </c>
      <c r="AW18" s="105">
        <f t="shared" si="20"/>
        <v>0</v>
      </c>
      <c r="AX18" s="105">
        <f t="shared" si="45"/>
        <v>0</v>
      </c>
      <c r="AY18" s="105">
        <f t="shared" si="21"/>
        <v>0</v>
      </c>
      <c r="AZ18" s="39"/>
    </row>
    <row r="19" spans="1:52" ht="12.75" hidden="1">
      <c r="A19" s="102" t="str">
        <f>'Ward Details'!A19</f>
        <v>Ward 13</v>
      </c>
      <c r="B19" s="20">
        <f>'Ward Details'!C19</f>
        <v>0</v>
      </c>
      <c r="C19" s="158">
        <f>'Ward Details'!E19</f>
        <v>0</v>
      </c>
      <c r="D19" s="20"/>
      <c r="E19" s="47">
        <f t="shared" si="22"/>
        <v>0.5</v>
      </c>
      <c r="F19" s="47">
        <f t="shared" si="23"/>
        <v>0.5</v>
      </c>
      <c r="G19" s="4"/>
      <c r="H19" s="4">
        <f t="shared" si="12"/>
        <v>0</v>
      </c>
      <c r="I19" s="4">
        <f t="shared" si="13"/>
        <v>0</v>
      </c>
      <c r="J19" s="4"/>
      <c r="K19" s="46">
        <f t="shared" si="24"/>
        <v>0.07</v>
      </c>
      <c r="L19" s="46">
        <f t="shared" si="25"/>
        <v>0.16</v>
      </c>
      <c r="M19" s="46">
        <f t="shared" si="26"/>
        <v>0.16</v>
      </c>
      <c r="N19" s="46">
        <f t="shared" si="27"/>
        <v>0.05</v>
      </c>
      <c r="O19" s="46">
        <f t="shared" si="28"/>
        <v>0.43</v>
      </c>
      <c r="P19" s="46">
        <f t="shared" si="29"/>
        <v>0.2</v>
      </c>
      <c r="Q19" s="46">
        <f t="shared" si="30"/>
        <v>0.41</v>
      </c>
      <c r="R19" s="46">
        <f t="shared" si="31"/>
        <v>0.36</v>
      </c>
      <c r="S19" s="46">
        <f t="shared" si="32"/>
        <v>0.14</v>
      </c>
      <c r="T19" s="46">
        <f t="shared" si="33"/>
        <v>0.02</v>
      </c>
      <c r="U19" s="46">
        <f t="shared" si="34"/>
        <v>0</v>
      </c>
      <c r="V19" s="46">
        <f t="shared" si="35"/>
        <v>0</v>
      </c>
      <c r="W19" s="4"/>
      <c r="X19" s="27">
        <f>$H$19*K19</f>
        <v>0</v>
      </c>
      <c r="Y19" s="27">
        <f t="shared" si="1"/>
        <v>0</v>
      </c>
      <c r="Z19" s="27">
        <f t="shared" si="2"/>
        <v>0</v>
      </c>
      <c r="AA19" s="27">
        <f t="shared" si="15"/>
        <v>0</v>
      </c>
      <c r="AB19" s="27">
        <f t="shared" si="3"/>
        <v>0</v>
      </c>
      <c r="AC19" s="27">
        <f t="shared" si="4"/>
        <v>0</v>
      </c>
      <c r="AD19" s="27">
        <f t="shared" si="5"/>
        <v>0</v>
      </c>
      <c r="AE19" s="27">
        <f t="shared" si="6"/>
        <v>0</v>
      </c>
      <c r="AF19" s="4">
        <f t="shared" si="7"/>
        <v>0</v>
      </c>
      <c r="AG19" s="4">
        <f t="shared" si="8"/>
        <v>0</v>
      </c>
      <c r="AH19" s="4">
        <f t="shared" si="9"/>
        <v>0</v>
      </c>
      <c r="AI19" s="4">
        <f t="shared" si="10"/>
        <v>0</v>
      </c>
      <c r="AJ19" s="2"/>
      <c r="AK19" s="20">
        <f>'Ward Details'!D19</f>
        <v>0</v>
      </c>
      <c r="AL19" s="158">
        <f>'Ward Details'!F19</f>
        <v>0</v>
      </c>
      <c r="AM19" s="2"/>
      <c r="AN19" s="105">
        <f>$AK$19-X19</f>
        <v>0</v>
      </c>
      <c r="AO19" s="105">
        <f aca="true" t="shared" si="46" ref="AO19:AX19">$AK$19-Y19</f>
        <v>0</v>
      </c>
      <c r="AP19" s="105">
        <f t="shared" si="11"/>
        <v>0</v>
      </c>
      <c r="AQ19" s="105">
        <f t="shared" si="17"/>
        <v>0</v>
      </c>
      <c r="AR19" s="105">
        <f t="shared" si="46"/>
        <v>0</v>
      </c>
      <c r="AS19" s="105">
        <f t="shared" si="46"/>
        <v>0</v>
      </c>
      <c r="AT19" s="105">
        <f t="shared" si="18"/>
        <v>0</v>
      </c>
      <c r="AU19" s="105">
        <f t="shared" si="19"/>
        <v>0</v>
      </c>
      <c r="AV19" s="105">
        <f t="shared" si="46"/>
        <v>0</v>
      </c>
      <c r="AW19" s="105">
        <f t="shared" si="20"/>
        <v>0</v>
      </c>
      <c r="AX19" s="105">
        <f t="shared" si="46"/>
        <v>0</v>
      </c>
      <c r="AY19" s="105">
        <f t="shared" si="21"/>
        <v>0</v>
      </c>
      <c r="AZ19" s="39"/>
    </row>
    <row r="20" spans="1:52" ht="12.75" hidden="1">
      <c r="A20" s="102" t="str">
        <f>'Ward Details'!A20</f>
        <v>Ward 14</v>
      </c>
      <c r="B20" s="20">
        <f>'Ward Details'!C20</f>
        <v>0</v>
      </c>
      <c r="C20" s="158">
        <f>'Ward Details'!E20</f>
        <v>0</v>
      </c>
      <c r="D20" s="20"/>
      <c r="E20" s="47">
        <f t="shared" si="22"/>
        <v>0.5</v>
      </c>
      <c r="F20" s="47">
        <f t="shared" si="23"/>
        <v>0.5</v>
      </c>
      <c r="G20" s="4"/>
      <c r="H20" s="4">
        <f t="shared" si="12"/>
        <v>0</v>
      </c>
      <c r="I20" s="4">
        <f t="shared" si="13"/>
        <v>0</v>
      </c>
      <c r="J20" s="4"/>
      <c r="K20" s="46">
        <f t="shared" si="24"/>
        <v>0.07</v>
      </c>
      <c r="L20" s="46">
        <f t="shared" si="25"/>
        <v>0.16</v>
      </c>
      <c r="M20" s="46">
        <f t="shared" si="26"/>
        <v>0.16</v>
      </c>
      <c r="N20" s="46">
        <f t="shared" si="27"/>
        <v>0.05</v>
      </c>
      <c r="O20" s="46">
        <f t="shared" si="28"/>
        <v>0.43</v>
      </c>
      <c r="P20" s="46">
        <f t="shared" si="29"/>
        <v>0.2</v>
      </c>
      <c r="Q20" s="46">
        <f t="shared" si="30"/>
        <v>0.41</v>
      </c>
      <c r="R20" s="46">
        <f t="shared" si="31"/>
        <v>0.36</v>
      </c>
      <c r="S20" s="46">
        <f t="shared" si="32"/>
        <v>0.14</v>
      </c>
      <c r="T20" s="46">
        <f t="shared" si="33"/>
        <v>0.02</v>
      </c>
      <c r="U20" s="46">
        <f t="shared" si="34"/>
        <v>0</v>
      </c>
      <c r="V20" s="46">
        <f t="shared" si="35"/>
        <v>0</v>
      </c>
      <c r="W20" s="4"/>
      <c r="X20" s="27">
        <f>$H$20*K20</f>
        <v>0</v>
      </c>
      <c r="Y20" s="27">
        <f t="shared" si="1"/>
        <v>0</v>
      </c>
      <c r="Z20" s="27">
        <f t="shared" si="2"/>
        <v>0</v>
      </c>
      <c r="AA20" s="27">
        <f t="shared" si="15"/>
        <v>0</v>
      </c>
      <c r="AB20" s="27">
        <f t="shared" si="3"/>
        <v>0</v>
      </c>
      <c r="AC20" s="27">
        <f t="shared" si="4"/>
        <v>0</v>
      </c>
      <c r="AD20" s="27">
        <f t="shared" si="5"/>
        <v>0</v>
      </c>
      <c r="AE20" s="27">
        <f t="shared" si="6"/>
        <v>0</v>
      </c>
      <c r="AF20" s="4">
        <f t="shared" si="7"/>
        <v>0</v>
      </c>
      <c r="AG20" s="4">
        <f t="shared" si="8"/>
        <v>0</v>
      </c>
      <c r="AH20" s="4">
        <f t="shared" si="9"/>
        <v>0</v>
      </c>
      <c r="AI20" s="4">
        <f t="shared" si="10"/>
        <v>0</v>
      </c>
      <c r="AJ20" s="2"/>
      <c r="AK20" s="20">
        <f>'Ward Details'!D20</f>
        <v>0</v>
      </c>
      <c r="AL20" s="158">
        <f>'Ward Details'!F20</f>
        <v>0</v>
      </c>
      <c r="AM20" s="2"/>
      <c r="AN20" s="105">
        <f>$AK$20-X20</f>
        <v>0</v>
      </c>
      <c r="AO20" s="105">
        <f aca="true" t="shared" si="47" ref="AO20:AX20">$AK$20-Y20</f>
        <v>0</v>
      </c>
      <c r="AP20" s="105">
        <f t="shared" si="11"/>
        <v>0</v>
      </c>
      <c r="AQ20" s="105">
        <f t="shared" si="17"/>
        <v>0</v>
      </c>
      <c r="AR20" s="105">
        <f t="shared" si="47"/>
        <v>0</v>
      </c>
      <c r="AS20" s="105">
        <f t="shared" si="47"/>
        <v>0</v>
      </c>
      <c r="AT20" s="105">
        <f t="shared" si="18"/>
        <v>0</v>
      </c>
      <c r="AU20" s="105">
        <f t="shared" si="19"/>
        <v>0</v>
      </c>
      <c r="AV20" s="105">
        <f t="shared" si="47"/>
        <v>0</v>
      </c>
      <c r="AW20" s="105">
        <f t="shared" si="20"/>
        <v>0</v>
      </c>
      <c r="AX20" s="105">
        <f t="shared" si="47"/>
        <v>0</v>
      </c>
      <c r="AY20" s="105">
        <f t="shared" si="21"/>
        <v>0</v>
      </c>
      <c r="AZ20" s="39"/>
    </row>
    <row r="21" spans="1:52" ht="12.75" hidden="1">
      <c r="A21" s="102" t="str">
        <f>'Ward Details'!A21</f>
        <v>Ward 15</v>
      </c>
      <c r="B21" s="20">
        <f>'Ward Details'!C21</f>
        <v>0</v>
      </c>
      <c r="C21" s="158">
        <f>'Ward Details'!E21</f>
        <v>0</v>
      </c>
      <c r="D21" s="20"/>
      <c r="E21" s="47">
        <f t="shared" si="22"/>
        <v>0.5</v>
      </c>
      <c r="F21" s="47">
        <f t="shared" si="23"/>
        <v>0.5</v>
      </c>
      <c r="G21" s="4"/>
      <c r="H21" s="4">
        <f t="shared" si="12"/>
        <v>0</v>
      </c>
      <c r="I21" s="4">
        <f t="shared" si="13"/>
        <v>0</v>
      </c>
      <c r="J21" s="4"/>
      <c r="K21" s="46">
        <f t="shared" si="24"/>
        <v>0.07</v>
      </c>
      <c r="L21" s="46">
        <f t="shared" si="25"/>
        <v>0.16</v>
      </c>
      <c r="M21" s="46">
        <f t="shared" si="26"/>
        <v>0.16</v>
      </c>
      <c r="N21" s="46">
        <f t="shared" si="27"/>
        <v>0.05</v>
      </c>
      <c r="O21" s="46">
        <f t="shared" si="28"/>
        <v>0.43</v>
      </c>
      <c r="P21" s="46">
        <f t="shared" si="29"/>
        <v>0.2</v>
      </c>
      <c r="Q21" s="46">
        <f t="shared" si="30"/>
        <v>0.41</v>
      </c>
      <c r="R21" s="46">
        <f t="shared" si="31"/>
        <v>0.36</v>
      </c>
      <c r="S21" s="46">
        <f t="shared" si="32"/>
        <v>0.14</v>
      </c>
      <c r="T21" s="46">
        <f t="shared" si="33"/>
        <v>0.02</v>
      </c>
      <c r="U21" s="46">
        <f t="shared" si="34"/>
        <v>0</v>
      </c>
      <c r="V21" s="46">
        <f t="shared" si="35"/>
        <v>0</v>
      </c>
      <c r="W21" s="4"/>
      <c r="X21" s="27">
        <f>$H$21*K21</f>
        <v>0</v>
      </c>
      <c r="Y21" s="27">
        <f t="shared" si="1"/>
        <v>0</v>
      </c>
      <c r="Z21" s="27">
        <f t="shared" si="2"/>
        <v>0</v>
      </c>
      <c r="AA21" s="27">
        <f t="shared" si="15"/>
        <v>0</v>
      </c>
      <c r="AB21" s="27">
        <f t="shared" si="3"/>
        <v>0</v>
      </c>
      <c r="AC21" s="27">
        <f t="shared" si="4"/>
        <v>0</v>
      </c>
      <c r="AD21" s="27">
        <f t="shared" si="5"/>
        <v>0</v>
      </c>
      <c r="AE21" s="27">
        <f t="shared" si="6"/>
        <v>0</v>
      </c>
      <c r="AF21" s="4">
        <f t="shared" si="7"/>
        <v>0</v>
      </c>
      <c r="AG21" s="4">
        <f t="shared" si="8"/>
        <v>0</v>
      </c>
      <c r="AH21" s="4">
        <f t="shared" si="9"/>
        <v>0</v>
      </c>
      <c r="AI21" s="4">
        <f t="shared" si="10"/>
        <v>0</v>
      </c>
      <c r="AJ21" s="2"/>
      <c r="AK21" s="20">
        <f>'Ward Details'!D21</f>
        <v>0</v>
      </c>
      <c r="AL21" s="158">
        <f>'Ward Details'!F21</f>
        <v>0</v>
      </c>
      <c r="AM21" s="2"/>
      <c r="AN21" s="105">
        <f>$AK$21-X21</f>
        <v>0</v>
      </c>
      <c r="AO21" s="105">
        <f aca="true" t="shared" si="48" ref="AO21:AX21">$AK$21-Y21</f>
        <v>0</v>
      </c>
      <c r="AP21" s="105">
        <f t="shared" si="11"/>
        <v>0</v>
      </c>
      <c r="AQ21" s="105">
        <f t="shared" si="17"/>
        <v>0</v>
      </c>
      <c r="AR21" s="105">
        <f t="shared" si="48"/>
        <v>0</v>
      </c>
      <c r="AS21" s="105">
        <f t="shared" si="48"/>
        <v>0</v>
      </c>
      <c r="AT21" s="105">
        <f t="shared" si="18"/>
        <v>0</v>
      </c>
      <c r="AU21" s="105">
        <f t="shared" si="19"/>
        <v>0</v>
      </c>
      <c r="AV21" s="105">
        <f t="shared" si="48"/>
        <v>0</v>
      </c>
      <c r="AW21" s="105">
        <f t="shared" si="20"/>
        <v>0</v>
      </c>
      <c r="AX21" s="105">
        <f t="shared" si="48"/>
        <v>0</v>
      </c>
      <c r="AY21" s="105">
        <f t="shared" si="21"/>
        <v>0</v>
      </c>
      <c r="AZ21" s="39"/>
    </row>
    <row r="22" spans="1:52" ht="12.75" hidden="1">
      <c r="A22" s="102" t="str">
        <f>'Ward Details'!A22</f>
        <v>Ward 16</v>
      </c>
      <c r="B22" s="20">
        <f>'Ward Details'!C22</f>
        <v>0</v>
      </c>
      <c r="C22" s="158">
        <f>'Ward Details'!E22</f>
        <v>0</v>
      </c>
      <c r="D22" s="20"/>
      <c r="E22" s="47">
        <f t="shared" si="22"/>
        <v>0.5</v>
      </c>
      <c r="F22" s="47">
        <f t="shared" si="23"/>
        <v>0.5</v>
      </c>
      <c r="G22" s="4"/>
      <c r="H22" s="4">
        <f t="shared" si="12"/>
        <v>0</v>
      </c>
      <c r="I22" s="4">
        <f t="shared" si="13"/>
        <v>0</v>
      </c>
      <c r="J22" s="4"/>
      <c r="K22" s="46">
        <f t="shared" si="24"/>
        <v>0.07</v>
      </c>
      <c r="L22" s="46">
        <f t="shared" si="25"/>
        <v>0.16</v>
      </c>
      <c r="M22" s="46">
        <f t="shared" si="26"/>
        <v>0.16</v>
      </c>
      <c r="N22" s="46">
        <f t="shared" si="27"/>
        <v>0.05</v>
      </c>
      <c r="O22" s="46">
        <f t="shared" si="28"/>
        <v>0.43</v>
      </c>
      <c r="P22" s="46">
        <f t="shared" si="29"/>
        <v>0.2</v>
      </c>
      <c r="Q22" s="46">
        <f t="shared" si="30"/>
        <v>0.41</v>
      </c>
      <c r="R22" s="46">
        <f t="shared" si="31"/>
        <v>0.36</v>
      </c>
      <c r="S22" s="46">
        <f t="shared" si="32"/>
        <v>0.14</v>
      </c>
      <c r="T22" s="46">
        <f t="shared" si="33"/>
        <v>0.02</v>
      </c>
      <c r="U22" s="46">
        <f t="shared" si="34"/>
        <v>0</v>
      </c>
      <c r="V22" s="46">
        <f t="shared" si="35"/>
        <v>0</v>
      </c>
      <c r="W22" s="4"/>
      <c r="X22" s="27">
        <f>$H$22*K22</f>
        <v>0</v>
      </c>
      <c r="Y22" s="27">
        <f t="shared" si="1"/>
        <v>0</v>
      </c>
      <c r="Z22" s="27">
        <f t="shared" si="2"/>
        <v>0</v>
      </c>
      <c r="AA22" s="27">
        <f t="shared" si="15"/>
        <v>0</v>
      </c>
      <c r="AB22" s="27">
        <f t="shared" si="3"/>
        <v>0</v>
      </c>
      <c r="AC22" s="27">
        <f t="shared" si="4"/>
        <v>0</v>
      </c>
      <c r="AD22" s="27">
        <f t="shared" si="5"/>
        <v>0</v>
      </c>
      <c r="AE22" s="27">
        <f t="shared" si="6"/>
        <v>0</v>
      </c>
      <c r="AF22" s="4">
        <f t="shared" si="7"/>
        <v>0</v>
      </c>
      <c r="AG22" s="4">
        <f t="shared" si="8"/>
        <v>0</v>
      </c>
      <c r="AH22" s="4">
        <f t="shared" si="9"/>
        <v>0</v>
      </c>
      <c r="AI22" s="4">
        <f t="shared" si="10"/>
        <v>0</v>
      </c>
      <c r="AJ22" s="2"/>
      <c r="AK22" s="20">
        <f>'Ward Details'!D22</f>
        <v>0</v>
      </c>
      <c r="AL22" s="158">
        <f>'Ward Details'!F22</f>
        <v>0</v>
      </c>
      <c r="AM22" s="2"/>
      <c r="AN22" s="105">
        <f>$AK$22-X22</f>
        <v>0</v>
      </c>
      <c r="AO22" s="105">
        <f aca="true" t="shared" si="49" ref="AO22:AX22">$AK$22-Y22</f>
        <v>0</v>
      </c>
      <c r="AP22" s="105">
        <f t="shared" si="11"/>
        <v>0</v>
      </c>
      <c r="AQ22" s="105">
        <f t="shared" si="17"/>
        <v>0</v>
      </c>
      <c r="AR22" s="105">
        <f t="shared" si="49"/>
        <v>0</v>
      </c>
      <c r="AS22" s="105">
        <f t="shared" si="49"/>
        <v>0</v>
      </c>
      <c r="AT22" s="105">
        <f t="shared" si="18"/>
        <v>0</v>
      </c>
      <c r="AU22" s="105">
        <f t="shared" si="19"/>
        <v>0</v>
      </c>
      <c r="AV22" s="105">
        <f t="shared" si="49"/>
        <v>0</v>
      </c>
      <c r="AW22" s="105">
        <f t="shared" si="20"/>
        <v>0</v>
      </c>
      <c r="AX22" s="105">
        <f t="shared" si="49"/>
        <v>0</v>
      </c>
      <c r="AY22" s="105">
        <f t="shared" si="21"/>
        <v>0</v>
      </c>
      <c r="AZ22" s="39"/>
    </row>
    <row r="23" spans="1:52" ht="12.75" hidden="1">
      <c r="A23" s="102" t="str">
        <f>'Ward Details'!A23</f>
        <v>Ward 17</v>
      </c>
      <c r="B23" s="20">
        <f>'Ward Details'!C23</f>
        <v>0</v>
      </c>
      <c r="C23" s="158">
        <f>'Ward Details'!E23</f>
        <v>0</v>
      </c>
      <c r="D23" s="20"/>
      <c r="E23" s="47">
        <f t="shared" si="22"/>
        <v>0.5</v>
      </c>
      <c r="F23" s="47">
        <f t="shared" si="23"/>
        <v>0.5</v>
      </c>
      <c r="G23" s="4"/>
      <c r="H23" s="4">
        <f t="shared" si="12"/>
        <v>0</v>
      </c>
      <c r="I23" s="4">
        <f t="shared" si="13"/>
        <v>0</v>
      </c>
      <c r="J23" s="4"/>
      <c r="K23" s="46">
        <f t="shared" si="24"/>
        <v>0.07</v>
      </c>
      <c r="L23" s="46">
        <f t="shared" si="25"/>
        <v>0.16</v>
      </c>
      <c r="M23" s="46">
        <f t="shared" si="26"/>
        <v>0.16</v>
      </c>
      <c r="N23" s="46">
        <f t="shared" si="27"/>
        <v>0.05</v>
      </c>
      <c r="O23" s="46">
        <f t="shared" si="28"/>
        <v>0.43</v>
      </c>
      <c r="P23" s="46">
        <f t="shared" si="29"/>
        <v>0.2</v>
      </c>
      <c r="Q23" s="46">
        <f t="shared" si="30"/>
        <v>0.41</v>
      </c>
      <c r="R23" s="46">
        <f t="shared" si="31"/>
        <v>0.36</v>
      </c>
      <c r="S23" s="46">
        <f t="shared" si="32"/>
        <v>0.14</v>
      </c>
      <c r="T23" s="46">
        <f t="shared" si="33"/>
        <v>0.02</v>
      </c>
      <c r="U23" s="46">
        <f t="shared" si="34"/>
        <v>0</v>
      </c>
      <c r="V23" s="46">
        <f t="shared" si="35"/>
        <v>0</v>
      </c>
      <c r="W23" s="4"/>
      <c r="X23" s="27">
        <f>$H$23*K23</f>
        <v>0</v>
      </c>
      <c r="Y23" s="27">
        <f t="shared" si="1"/>
        <v>0</v>
      </c>
      <c r="Z23" s="27">
        <f t="shared" si="2"/>
        <v>0</v>
      </c>
      <c r="AA23" s="27">
        <f t="shared" si="15"/>
        <v>0</v>
      </c>
      <c r="AB23" s="27">
        <f t="shared" si="3"/>
        <v>0</v>
      </c>
      <c r="AC23" s="27">
        <f t="shared" si="4"/>
        <v>0</v>
      </c>
      <c r="AD23" s="27">
        <f t="shared" si="5"/>
        <v>0</v>
      </c>
      <c r="AE23" s="27">
        <f t="shared" si="6"/>
        <v>0</v>
      </c>
      <c r="AF23" s="4">
        <f t="shared" si="7"/>
        <v>0</v>
      </c>
      <c r="AG23" s="4">
        <f t="shared" si="8"/>
        <v>0</v>
      </c>
      <c r="AH23" s="4">
        <f t="shared" si="9"/>
        <v>0</v>
      </c>
      <c r="AI23" s="4">
        <f t="shared" si="10"/>
        <v>0</v>
      </c>
      <c r="AJ23" s="2"/>
      <c r="AK23" s="20">
        <f>'Ward Details'!D23</f>
        <v>0</v>
      </c>
      <c r="AL23" s="158">
        <f>'Ward Details'!F23</f>
        <v>0</v>
      </c>
      <c r="AM23" s="2"/>
      <c r="AN23" s="105">
        <f>$AK$23-X23</f>
        <v>0</v>
      </c>
      <c r="AO23" s="105">
        <f aca="true" t="shared" si="50" ref="AO23:AX23">$AK$23-Y23</f>
        <v>0</v>
      </c>
      <c r="AP23" s="105">
        <f t="shared" si="11"/>
        <v>0</v>
      </c>
      <c r="AQ23" s="105">
        <f t="shared" si="17"/>
        <v>0</v>
      </c>
      <c r="AR23" s="105">
        <f t="shared" si="50"/>
        <v>0</v>
      </c>
      <c r="AS23" s="105">
        <f t="shared" si="50"/>
        <v>0</v>
      </c>
      <c r="AT23" s="105">
        <f>$AL23-AD23</f>
        <v>0</v>
      </c>
      <c r="AU23" s="105">
        <f t="shared" si="19"/>
        <v>0</v>
      </c>
      <c r="AV23" s="105">
        <f t="shared" si="50"/>
        <v>0</v>
      </c>
      <c r="AW23" s="105">
        <f t="shared" si="20"/>
        <v>0</v>
      </c>
      <c r="AX23" s="105">
        <f t="shared" si="50"/>
        <v>0</v>
      </c>
      <c r="AY23" s="105">
        <f t="shared" si="21"/>
        <v>0</v>
      </c>
      <c r="AZ23" s="39"/>
    </row>
    <row r="24" spans="1:52" ht="12.75" hidden="1">
      <c r="A24" s="102" t="str">
        <f>'Ward Details'!A24</f>
        <v>Ward 18</v>
      </c>
      <c r="B24" s="20">
        <f>'Ward Details'!C24</f>
        <v>0</v>
      </c>
      <c r="C24" s="158">
        <f>'Ward Details'!E24</f>
        <v>0</v>
      </c>
      <c r="D24" s="20"/>
      <c r="E24" s="47">
        <f t="shared" si="22"/>
        <v>0.5</v>
      </c>
      <c r="F24" s="47">
        <f t="shared" si="23"/>
        <v>0.5</v>
      </c>
      <c r="G24" s="4"/>
      <c r="H24" s="4">
        <f t="shared" si="12"/>
        <v>0</v>
      </c>
      <c r="I24" s="4">
        <f t="shared" si="13"/>
        <v>0</v>
      </c>
      <c r="J24" s="4"/>
      <c r="K24" s="46">
        <f t="shared" si="24"/>
        <v>0.07</v>
      </c>
      <c r="L24" s="46">
        <f t="shared" si="25"/>
        <v>0.16</v>
      </c>
      <c r="M24" s="46">
        <f t="shared" si="26"/>
        <v>0.16</v>
      </c>
      <c r="N24" s="46">
        <f t="shared" si="27"/>
        <v>0.05</v>
      </c>
      <c r="O24" s="46">
        <f t="shared" si="28"/>
        <v>0.43</v>
      </c>
      <c r="P24" s="46">
        <f t="shared" si="29"/>
        <v>0.2</v>
      </c>
      <c r="Q24" s="46">
        <f t="shared" si="30"/>
        <v>0.41</v>
      </c>
      <c r="R24" s="46">
        <f t="shared" si="31"/>
        <v>0.36</v>
      </c>
      <c r="S24" s="46">
        <f t="shared" si="32"/>
        <v>0.14</v>
      </c>
      <c r="T24" s="46">
        <f t="shared" si="33"/>
        <v>0.02</v>
      </c>
      <c r="U24" s="46">
        <f t="shared" si="34"/>
        <v>0</v>
      </c>
      <c r="V24" s="46">
        <f t="shared" si="35"/>
        <v>0</v>
      </c>
      <c r="W24" s="4"/>
      <c r="X24" s="27">
        <f>$H$24*K24</f>
        <v>0</v>
      </c>
      <c r="Y24" s="27">
        <f t="shared" si="1"/>
        <v>0</v>
      </c>
      <c r="Z24" s="27">
        <f t="shared" si="2"/>
        <v>0</v>
      </c>
      <c r="AA24" s="27">
        <f t="shared" si="15"/>
        <v>0</v>
      </c>
      <c r="AB24" s="27">
        <f t="shared" si="3"/>
        <v>0</v>
      </c>
      <c r="AC24" s="27">
        <f t="shared" si="4"/>
        <v>0</v>
      </c>
      <c r="AD24" s="27">
        <f t="shared" si="5"/>
        <v>0</v>
      </c>
      <c r="AE24" s="27">
        <f t="shared" si="6"/>
        <v>0</v>
      </c>
      <c r="AF24" s="4">
        <f t="shared" si="7"/>
        <v>0</v>
      </c>
      <c r="AG24" s="4">
        <f t="shared" si="8"/>
        <v>0</v>
      </c>
      <c r="AH24" s="4">
        <f t="shared" si="9"/>
        <v>0</v>
      </c>
      <c r="AI24" s="4">
        <f t="shared" si="10"/>
        <v>0</v>
      </c>
      <c r="AJ24" s="2"/>
      <c r="AK24" s="20">
        <f>'Ward Details'!D24</f>
        <v>0</v>
      </c>
      <c r="AL24" s="158">
        <f>'Ward Details'!F24</f>
        <v>0</v>
      </c>
      <c r="AM24" s="2"/>
      <c r="AN24" s="105">
        <f>$AK$24-X24</f>
        <v>0</v>
      </c>
      <c r="AO24" s="105">
        <f aca="true" t="shared" si="51" ref="AO24:AX24">$AK$24-Y24</f>
        <v>0</v>
      </c>
      <c r="AP24" s="105">
        <f t="shared" si="11"/>
        <v>0</v>
      </c>
      <c r="AQ24" s="105">
        <f t="shared" si="17"/>
        <v>0</v>
      </c>
      <c r="AR24" s="105">
        <f t="shared" si="51"/>
        <v>0</v>
      </c>
      <c r="AS24" s="105">
        <f t="shared" si="51"/>
        <v>0</v>
      </c>
      <c r="AT24" s="105">
        <f t="shared" si="18"/>
        <v>0</v>
      </c>
      <c r="AU24" s="105">
        <f t="shared" si="19"/>
        <v>0</v>
      </c>
      <c r="AV24" s="105">
        <f t="shared" si="51"/>
        <v>0</v>
      </c>
      <c r="AW24" s="105">
        <f t="shared" si="20"/>
        <v>0</v>
      </c>
      <c r="AX24" s="105">
        <f t="shared" si="51"/>
        <v>0</v>
      </c>
      <c r="AY24" s="105">
        <f t="shared" si="21"/>
        <v>0</v>
      </c>
      <c r="AZ24" s="39"/>
    </row>
    <row r="25" spans="1:52" ht="12.75" hidden="1">
      <c r="A25" s="102" t="str">
        <f>'Ward Details'!A25</f>
        <v>Ward 19</v>
      </c>
      <c r="B25" s="20">
        <f>'Ward Details'!C25</f>
        <v>0</v>
      </c>
      <c r="C25" s="158">
        <f>'Ward Details'!E25</f>
        <v>0</v>
      </c>
      <c r="D25" s="20"/>
      <c r="E25" s="47">
        <f t="shared" si="22"/>
        <v>0.5</v>
      </c>
      <c r="F25" s="47">
        <f t="shared" si="23"/>
        <v>0.5</v>
      </c>
      <c r="G25" s="4"/>
      <c r="H25" s="4">
        <f t="shared" si="12"/>
        <v>0</v>
      </c>
      <c r="I25" s="4">
        <f t="shared" si="13"/>
        <v>0</v>
      </c>
      <c r="J25" s="4"/>
      <c r="K25" s="46">
        <f t="shared" si="24"/>
        <v>0.07</v>
      </c>
      <c r="L25" s="46">
        <f t="shared" si="25"/>
        <v>0.16</v>
      </c>
      <c r="M25" s="46">
        <f t="shared" si="26"/>
        <v>0.16</v>
      </c>
      <c r="N25" s="46">
        <f t="shared" si="27"/>
        <v>0.05</v>
      </c>
      <c r="O25" s="46">
        <f t="shared" si="28"/>
        <v>0.43</v>
      </c>
      <c r="P25" s="46">
        <f t="shared" si="29"/>
        <v>0.2</v>
      </c>
      <c r="Q25" s="46">
        <f t="shared" si="30"/>
        <v>0.41</v>
      </c>
      <c r="R25" s="46">
        <f t="shared" si="31"/>
        <v>0.36</v>
      </c>
      <c r="S25" s="46">
        <f t="shared" si="32"/>
        <v>0.14</v>
      </c>
      <c r="T25" s="46">
        <f t="shared" si="33"/>
        <v>0.02</v>
      </c>
      <c r="U25" s="46">
        <f t="shared" si="34"/>
        <v>0</v>
      </c>
      <c r="V25" s="46">
        <f t="shared" si="35"/>
        <v>0</v>
      </c>
      <c r="W25" s="4"/>
      <c r="X25" s="27">
        <f>$H$25*K25</f>
        <v>0</v>
      </c>
      <c r="Y25" s="27">
        <f t="shared" si="1"/>
        <v>0</v>
      </c>
      <c r="Z25" s="27">
        <f t="shared" si="2"/>
        <v>0</v>
      </c>
      <c r="AA25" s="27">
        <f t="shared" si="15"/>
        <v>0</v>
      </c>
      <c r="AB25" s="27">
        <f t="shared" si="3"/>
        <v>0</v>
      </c>
      <c r="AC25" s="27">
        <f t="shared" si="4"/>
        <v>0</v>
      </c>
      <c r="AD25" s="27">
        <f t="shared" si="5"/>
        <v>0</v>
      </c>
      <c r="AE25" s="27">
        <f t="shared" si="6"/>
        <v>0</v>
      </c>
      <c r="AF25" s="4">
        <f t="shared" si="7"/>
        <v>0</v>
      </c>
      <c r="AG25" s="4">
        <f t="shared" si="8"/>
        <v>0</v>
      </c>
      <c r="AH25" s="4">
        <f t="shared" si="9"/>
        <v>0</v>
      </c>
      <c r="AI25" s="4">
        <f t="shared" si="10"/>
        <v>0</v>
      </c>
      <c r="AJ25" s="2"/>
      <c r="AK25" s="20">
        <f>'Ward Details'!D25</f>
        <v>0</v>
      </c>
      <c r="AL25" s="158">
        <f>'Ward Details'!F25</f>
        <v>0</v>
      </c>
      <c r="AM25" s="2"/>
      <c r="AN25" s="105">
        <f>$AK$25-X25</f>
        <v>0</v>
      </c>
      <c r="AO25" s="105">
        <f aca="true" t="shared" si="52" ref="AO25:AX25">$AK$25-Y25</f>
        <v>0</v>
      </c>
      <c r="AP25" s="105">
        <f t="shared" si="11"/>
        <v>0</v>
      </c>
      <c r="AQ25" s="105">
        <f t="shared" si="17"/>
        <v>0</v>
      </c>
      <c r="AR25" s="105">
        <f t="shared" si="52"/>
        <v>0</v>
      </c>
      <c r="AS25" s="105">
        <f t="shared" si="52"/>
        <v>0</v>
      </c>
      <c r="AT25" s="105">
        <f t="shared" si="18"/>
        <v>0</v>
      </c>
      <c r="AU25" s="105">
        <f t="shared" si="19"/>
        <v>0</v>
      </c>
      <c r="AV25" s="105">
        <f t="shared" si="52"/>
        <v>0</v>
      </c>
      <c r="AW25" s="105">
        <f t="shared" si="20"/>
        <v>0</v>
      </c>
      <c r="AX25" s="105">
        <f t="shared" si="52"/>
        <v>0</v>
      </c>
      <c r="AY25" s="105">
        <f t="shared" si="21"/>
        <v>0</v>
      </c>
      <c r="AZ25" s="39"/>
    </row>
    <row r="26" spans="1:52" ht="12.75" hidden="1">
      <c r="A26" s="102" t="str">
        <f>'Ward Details'!A26</f>
        <v>Ward 20</v>
      </c>
      <c r="B26" s="20">
        <f>'Ward Details'!C26</f>
        <v>0</v>
      </c>
      <c r="C26" s="158">
        <f>'Ward Details'!E26</f>
        <v>0</v>
      </c>
      <c r="D26" s="20"/>
      <c r="E26" s="47">
        <f t="shared" si="22"/>
        <v>0.5</v>
      </c>
      <c r="F26" s="47">
        <f t="shared" si="23"/>
        <v>0.5</v>
      </c>
      <c r="G26" s="4"/>
      <c r="H26" s="4">
        <f t="shared" si="12"/>
        <v>0</v>
      </c>
      <c r="I26" s="4">
        <f t="shared" si="13"/>
        <v>0</v>
      </c>
      <c r="J26" s="4"/>
      <c r="K26" s="46">
        <f t="shared" si="24"/>
        <v>0.07</v>
      </c>
      <c r="L26" s="46">
        <f t="shared" si="25"/>
        <v>0.16</v>
      </c>
      <c r="M26" s="46">
        <f t="shared" si="26"/>
        <v>0.16</v>
      </c>
      <c r="N26" s="46">
        <f t="shared" si="27"/>
        <v>0.05</v>
      </c>
      <c r="O26" s="46">
        <f t="shared" si="28"/>
        <v>0.43</v>
      </c>
      <c r="P26" s="46">
        <f t="shared" si="29"/>
        <v>0.2</v>
      </c>
      <c r="Q26" s="46">
        <f t="shared" si="30"/>
        <v>0.41</v>
      </c>
      <c r="R26" s="46">
        <f t="shared" si="31"/>
        <v>0.36</v>
      </c>
      <c r="S26" s="46">
        <f t="shared" si="32"/>
        <v>0.14</v>
      </c>
      <c r="T26" s="46">
        <f t="shared" si="33"/>
        <v>0.02</v>
      </c>
      <c r="U26" s="46">
        <f t="shared" si="34"/>
        <v>0</v>
      </c>
      <c r="V26" s="46">
        <f t="shared" si="35"/>
        <v>0</v>
      </c>
      <c r="W26" s="4"/>
      <c r="X26" s="27">
        <f>$H$26*K26</f>
        <v>0</v>
      </c>
      <c r="Y26" s="27">
        <f t="shared" si="1"/>
        <v>0</v>
      </c>
      <c r="Z26" s="27">
        <f t="shared" si="2"/>
        <v>0</v>
      </c>
      <c r="AA26" s="27">
        <f t="shared" si="15"/>
        <v>0</v>
      </c>
      <c r="AB26" s="27">
        <f t="shared" si="3"/>
        <v>0</v>
      </c>
      <c r="AC26" s="27">
        <f t="shared" si="4"/>
        <v>0</v>
      </c>
      <c r="AD26" s="27">
        <f t="shared" si="5"/>
        <v>0</v>
      </c>
      <c r="AE26" s="27">
        <f t="shared" si="6"/>
        <v>0</v>
      </c>
      <c r="AF26" s="4">
        <f t="shared" si="7"/>
        <v>0</v>
      </c>
      <c r="AG26" s="4">
        <f t="shared" si="8"/>
        <v>0</v>
      </c>
      <c r="AH26" s="4">
        <f t="shared" si="9"/>
        <v>0</v>
      </c>
      <c r="AI26" s="4">
        <f t="shared" si="10"/>
        <v>0</v>
      </c>
      <c r="AJ26" s="2"/>
      <c r="AK26" s="20">
        <f>'Ward Details'!D26</f>
        <v>0</v>
      </c>
      <c r="AL26" s="158">
        <f>'Ward Details'!F26</f>
        <v>0</v>
      </c>
      <c r="AM26" s="2"/>
      <c r="AN26" s="105">
        <f>$AK$26-X26</f>
        <v>0</v>
      </c>
      <c r="AO26" s="105">
        <f aca="true" t="shared" si="53" ref="AO26:AX26">$AK$26-Y26</f>
        <v>0</v>
      </c>
      <c r="AP26" s="105">
        <f t="shared" si="11"/>
        <v>0</v>
      </c>
      <c r="AQ26" s="105">
        <f t="shared" si="17"/>
        <v>0</v>
      </c>
      <c r="AR26" s="105">
        <f t="shared" si="53"/>
        <v>0</v>
      </c>
      <c r="AS26" s="105">
        <f t="shared" si="53"/>
        <v>0</v>
      </c>
      <c r="AT26" s="105">
        <f t="shared" si="18"/>
        <v>0</v>
      </c>
      <c r="AU26" s="105">
        <f>$AL26-AE26</f>
        <v>0</v>
      </c>
      <c r="AV26" s="105">
        <f t="shared" si="53"/>
        <v>0</v>
      </c>
      <c r="AW26" s="105">
        <f t="shared" si="20"/>
        <v>0</v>
      </c>
      <c r="AX26" s="105">
        <f t="shared" si="53"/>
        <v>0</v>
      </c>
      <c r="AY26" s="105">
        <f>$AL26-AI26</f>
        <v>0</v>
      </c>
      <c r="AZ26" s="39"/>
    </row>
    <row r="27" spans="1:52" ht="12.75" hidden="1">
      <c r="A27" s="102" t="str">
        <f>'Ward Details'!A27</f>
        <v>Ward 21</v>
      </c>
      <c r="B27" s="20">
        <f>'Ward Details'!C27</f>
        <v>0</v>
      </c>
      <c r="C27" s="158">
        <f>'Ward Details'!E27</f>
        <v>0</v>
      </c>
      <c r="D27" s="20"/>
      <c r="E27" s="47">
        <f t="shared" si="22"/>
        <v>0.5</v>
      </c>
      <c r="F27" s="47">
        <f t="shared" si="23"/>
        <v>0.5</v>
      </c>
      <c r="G27" s="4"/>
      <c r="H27" s="4">
        <f t="shared" si="12"/>
        <v>0</v>
      </c>
      <c r="I27" s="4">
        <f t="shared" si="13"/>
        <v>0</v>
      </c>
      <c r="J27" s="4"/>
      <c r="K27" s="46">
        <f t="shared" si="24"/>
        <v>0.07</v>
      </c>
      <c r="L27" s="46">
        <f t="shared" si="25"/>
        <v>0.16</v>
      </c>
      <c r="M27" s="46">
        <f t="shared" si="26"/>
        <v>0.16</v>
      </c>
      <c r="N27" s="46">
        <f t="shared" si="27"/>
        <v>0.05</v>
      </c>
      <c r="O27" s="46">
        <f t="shared" si="28"/>
        <v>0.43</v>
      </c>
      <c r="P27" s="46">
        <f t="shared" si="29"/>
        <v>0.2</v>
      </c>
      <c r="Q27" s="46">
        <f t="shared" si="30"/>
        <v>0.41</v>
      </c>
      <c r="R27" s="46">
        <f t="shared" si="31"/>
        <v>0.36</v>
      </c>
      <c r="S27" s="46">
        <f t="shared" si="32"/>
        <v>0.14</v>
      </c>
      <c r="T27" s="46">
        <f t="shared" si="33"/>
        <v>0.02</v>
      </c>
      <c r="U27" s="46">
        <f t="shared" si="34"/>
        <v>0</v>
      </c>
      <c r="V27" s="46">
        <f t="shared" si="35"/>
        <v>0</v>
      </c>
      <c r="W27" s="4"/>
      <c r="X27" s="27">
        <f>$H$27*K27</f>
        <v>0</v>
      </c>
      <c r="Y27" s="27">
        <f t="shared" si="1"/>
        <v>0</v>
      </c>
      <c r="Z27" s="27">
        <f t="shared" si="2"/>
        <v>0</v>
      </c>
      <c r="AA27" s="27">
        <f t="shared" si="15"/>
        <v>0</v>
      </c>
      <c r="AB27" s="27">
        <f t="shared" si="3"/>
        <v>0</v>
      </c>
      <c r="AC27" s="27">
        <f t="shared" si="4"/>
        <v>0</v>
      </c>
      <c r="AD27" s="27">
        <f t="shared" si="5"/>
        <v>0</v>
      </c>
      <c r="AE27" s="27">
        <f t="shared" si="6"/>
        <v>0</v>
      </c>
      <c r="AF27" s="4">
        <f t="shared" si="7"/>
        <v>0</v>
      </c>
      <c r="AG27" s="4">
        <f t="shared" si="8"/>
        <v>0</v>
      </c>
      <c r="AH27" s="4">
        <f t="shared" si="9"/>
        <v>0</v>
      </c>
      <c r="AI27" s="4">
        <f t="shared" si="10"/>
        <v>0</v>
      </c>
      <c r="AJ27" s="2"/>
      <c r="AK27" s="20">
        <f>'Ward Details'!D27</f>
        <v>0</v>
      </c>
      <c r="AL27" s="158">
        <f>'Ward Details'!F27</f>
        <v>0</v>
      </c>
      <c r="AM27" s="2"/>
      <c r="AN27" s="105">
        <f>$AK$27-X27</f>
        <v>0</v>
      </c>
      <c r="AO27" s="105">
        <f aca="true" t="shared" si="54" ref="AO27:AX27">$AK$27-Y27</f>
        <v>0</v>
      </c>
      <c r="AP27" s="105">
        <f t="shared" si="11"/>
        <v>0</v>
      </c>
      <c r="AQ27" s="105">
        <f t="shared" si="17"/>
        <v>0</v>
      </c>
      <c r="AR27" s="105">
        <f t="shared" si="54"/>
        <v>0</v>
      </c>
      <c r="AS27" s="105">
        <f t="shared" si="54"/>
        <v>0</v>
      </c>
      <c r="AT27" s="105">
        <f t="shared" si="18"/>
        <v>0</v>
      </c>
      <c r="AU27" s="105">
        <f t="shared" si="19"/>
        <v>0</v>
      </c>
      <c r="AV27" s="105">
        <f t="shared" si="54"/>
        <v>0</v>
      </c>
      <c r="AW27" s="105">
        <f t="shared" si="20"/>
        <v>0</v>
      </c>
      <c r="AX27" s="105">
        <f t="shared" si="54"/>
        <v>0</v>
      </c>
      <c r="AY27" s="105">
        <f t="shared" si="21"/>
        <v>0</v>
      </c>
      <c r="AZ27" s="39"/>
    </row>
    <row r="28" spans="1:52" ht="12.75" hidden="1">
      <c r="A28" s="102" t="str">
        <f>'Ward Details'!A28</f>
        <v>Ward 22</v>
      </c>
      <c r="B28" s="20">
        <f>'Ward Details'!C28</f>
        <v>0</v>
      </c>
      <c r="C28" s="158">
        <f>'Ward Details'!E28</f>
        <v>0</v>
      </c>
      <c r="D28" s="20"/>
      <c r="E28" s="47">
        <f t="shared" si="22"/>
        <v>0.5</v>
      </c>
      <c r="F28" s="47">
        <f t="shared" si="23"/>
        <v>0.5</v>
      </c>
      <c r="G28" s="4"/>
      <c r="H28" s="4">
        <f t="shared" si="12"/>
        <v>0</v>
      </c>
      <c r="I28" s="4">
        <f t="shared" si="13"/>
        <v>0</v>
      </c>
      <c r="J28" s="4"/>
      <c r="K28" s="46">
        <f t="shared" si="24"/>
        <v>0.07</v>
      </c>
      <c r="L28" s="46">
        <f t="shared" si="25"/>
        <v>0.16</v>
      </c>
      <c r="M28" s="46">
        <f t="shared" si="26"/>
        <v>0.16</v>
      </c>
      <c r="N28" s="46">
        <f t="shared" si="27"/>
        <v>0.05</v>
      </c>
      <c r="O28" s="46">
        <f t="shared" si="28"/>
        <v>0.43</v>
      </c>
      <c r="P28" s="46">
        <f t="shared" si="29"/>
        <v>0.2</v>
      </c>
      <c r="Q28" s="46">
        <f t="shared" si="30"/>
        <v>0.41</v>
      </c>
      <c r="R28" s="46">
        <f t="shared" si="31"/>
        <v>0.36</v>
      </c>
      <c r="S28" s="46">
        <f t="shared" si="32"/>
        <v>0.14</v>
      </c>
      <c r="T28" s="46">
        <f t="shared" si="33"/>
        <v>0.02</v>
      </c>
      <c r="U28" s="46">
        <f t="shared" si="34"/>
        <v>0</v>
      </c>
      <c r="V28" s="46">
        <f t="shared" si="35"/>
        <v>0</v>
      </c>
      <c r="W28" s="4"/>
      <c r="X28" s="27">
        <f>$H$28*K28</f>
        <v>0</v>
      </c>
      <c r="Y28" s="27">
        <f t="shared" si="1"/>
        <v>0</v>
      </c>
      <c r="Z28" s="27">
        <f t="shared" si="2"/>
        <v>0</v>
      </c>
      <c r="AA28" s="27">
        <f t="shared" si="15"/>
        <v>0</v>
      </c>
      <c r="AB28" s="27">
        <f t="shared" si="3"/>
        <v>0</v>
      </c>
      <c r="AC28" s="27">
        <f t="shared" si="4"/>
        <v>0</v>
      </c>
      <c r="AD28" s="27">
        <f t="shared" si="5"/>
        <v>0</v>
      </c>
      <c r="AE28" s="27">
        <f t="shared" si="6"/>
        <v>0</v>
      </c>
      <c r="AF28" s="4">
        <f t="shared" si="7"/>
        <v>0</v>
      </c>
      <c r="AG28" s="4">
        <f t="shared" si="8"/>
        <v>0</v>
      </c>
      <c r="AH28" s="4">
        <f t="shared" si="9"/>
        <v>0</v>
      </c>
      <c r="AI28" s="4">
        <f t="shared" si="10"/>
        <v>0</v>
      </c>
      <c r="AJ28" s="2"/>
      <c r="AK28" s="20">
        <f>'Ward Details'!D28</f>
        <v>0</v>
      </c>
      <c r="AL28" s="158">
        <f>'Ward Details'!F28</f>
        <v>0</v>
      </c>
      <c r="AM28" s="2"/>
      <c r="AN28" s="105">
        <f>$AK$28-X28</f>
        <v>0</v>
      </c>
      <c r="AO28" s="105">
        <f aca="true" t="shared" si="55" ref="AO28:AX28">$AK$28-Y28</f>
        <v>0</v>
      </c>
      <c r="AP28" s="105">
        <f t="shared" si="11"/>
        <v>0</v>
      </c>
      <c r="AQ28" s="105">
        <f t="shared" si="17"/>
        <v>0</v>
      </c>
      <c r="AR28" s="105">
        <f t="shared" si="55"/>
        <v>0</v>
      </c>
      <c r="AS28" s="105">
        <f t="shared" si="55"/>
        <v>0</v>
      </c>
      <c r="AT28" s="105">
        <f t="shared" si="18"/>
        <v>0</v>
      </c>
      <c r="AU28" s="105">
        <f t="shared" si="19"/>
        <v>0</v>
      </c>
      <c r="AV28" s="105">
        <f t="shared" si="55"/>
        <v>0</v>
      </c>
      <c r="AW28" s="105">
        <f t="shared" si="20"/>
        <v>0</v>
      </c>
      <c r="AX28" s="105">
        <f t="shared" si="55"/>
        <v>0</v>
      </c>
      <c r="AY28" s="105">
        <f t="shared" si="21"/>
        <v>0</v>
      </c>
      <c r="AZ28" s="39"/>
    </row>
    <row r="29" spans="1:52" ht="12.75" hidden="1">
      <c r="A29" s="102" t="str">
        <f>'Ward Details'!A29</f>
        <v>Ward 23</v>
      </c>
      <c r="B29" s="20">
        <f>'Ward Details'!C29</f>
        <v>0</v>
      </c>
      <c r="C29" s="158">
        <f>'Ward Details'!E29</f>
        <v>0</v>
      </c>
      <c r="D29" s="20"/>
      <c r="E29" s="47">
        <f t="shared" si="22"/>
        <v>0.5</v>
      </c>
      <c r="F29" s="47">
        <f t="shared" si="23"/>
        <v>0.5</v>
      </c>
      <c r="G29" s="4"/>
      <c r="H29" s="4">
        <f t="shared" si="12"/>
        <v>0</v>
      </c>
      <c r="I29" s="4">
        <f t="shared" si="13"/>
        <v>0</v>
      </c>
      <c r="J29" s="4"/>
      <c r="K29" s="46">
        <f t="shared" si="24"/>
        <v>0.07</v>
      </c>
      <c r="L29" s="46">
        <f t="shared" si="25"/>
        <v>0.16</v>
      </c>
      <c r="M29" s="46">
        <f t="shared" si="26"/>
        <v>0.16</v>
      </c>
      <c r="N29" s="46">
        <f t="shared" si="27"/>
        <v>0.05</v>
      </c>
      <c r="O29" s="46">
        <f t="shared" si="28"/>
        <v>0.43</v>
      </c>
      <c r="P29" s="46">
        <f t="shared" si="29"/>
        <v>0.2</v>
      </c>
      <c r="Q29" s="46">
        <f t="shared" si="30"/>
        <v>0.41</v>
      </c>
      <c r="R29" s="46">
        <f t="shared" si="31"/>
        <v>0.36</v>
      </c>
      <c r="S29" s="46">
        <f t="shared" si="32"/>
        <v>0.14</v>
      </c>
      <c r="T29" s="46">
        <f t="shared" si="33"/>
        <v>0.02</v>
      </c>
      <c r="U29" s="46">
        <f t="shared" si="34"/>
        <v>0</v>
      </c>
      <c r="V29" s="46">
        <f t="shared" si="35"/>
        <v>0</v>
      </c>
      <c r="W29" s="4"/>
      <c r="X29" s="27">
        <f>$H$29*K29</f>
        <v>0</v>
      </c>
      <c r="Y29" s="27">
        <f t="shared" si="1"/>
        <v>0</v>
      </c>
      <c r="Z29" s="27">
        <f t="shared" si="2"/>
        <v>0</v>
      </c>
      <c r="AA29" s="27">
        <f t="shared" si="15"/>
        <v>0</v>
      </c>
      <c r="AB29" s="27">
        <f t="shared" si="3"/>
        <v>0</v>
      </c>
      <c r="AC29" s="27">
        <f t="shared" si="4"/>
        <v>0</v>
      </c>
      <c r="AD29" s="27">
        <f t="shared" si="5"/>
        <v>0</v>
      </c>
      <c r="AE29" s="27">
        <f t="shared" si="6"/>
        <v>0</v>
      </c>
      <c r="AF29" s="4">
        <f t="shared" si="7"/>
        <v>0</v>
      </c>
      <c r="AG29" s="4">
        <f t="shared" si="8"/>
        <v>0</v>
      </c>
      <c r="AH29" s="4">
        <f t="shared" si="9"/>
        <v>0</v>
      </c>
      <c r="AI29" s="4">
        <f t="shared" si="10"/>
        <v>0</v>
      </c>
      <c r="AJ29" s="2"/>
      <c r="AK29" s="20">
        <f>'Ward Details'!D29</f>
        <v>0</v>
      </c>
      <c r="AL29" s="158">
        <f>'Ward Details'!F29</f>
        <v>0</v>
      </c>
      <c r="AM29" s="2"/>
      <c r="AN29" s="105">
        <f>$AK$29-X29</f>
        <v>0</v>
      </c>
      <c r="AO29" s="105">
        <f aca="true" t="shared" si="56" ref="AO29:AX29">$AK$29-Y29</f>
        <v>0</v>
      </c>
      <c r="AP29" s="105">
        <f t="shared" si="11"/>
        <v>0</v>
      </c>
      <c r="AQ29" s="105">
        <f t="shared" si="17"/>
        <v>0</v>
      </c>
      <c r="AR29" s="105">
        <f t="shared" si="56"/>
        <v>0</v>
      </c>
      <c r="AS29" s="105">
        <f t="shared" si="56"/>
        <v>0</v>
      </c>
      <c r="AT29" s="105">
        <f t="shared" si="18"/>
        <v>0</v>
      </c>
      <c r="AU29" s="105">
        <f t="shared" si="19"/>
        <v>0</v>
      </c>
      <c r="AV29" s="105">
        <f t="shared" si="56"/>
        <v>0</v>
      </c>
      <c r="AW29" s="105">
        <f t="shared" si="20"/>
        <v>0</v>
      </c>
      <c r="AX29" s="105">
        <f t="shared" si="56"/>
        <v>0</v>
      </c>
      <c r="AY29" s="105">
        <f t="shared" si="21"/>
        <v>0</v>
      </c>
      <c r="AZ29" s="39"/>
    </row>
    <row r="30" spans="1:52" ht="12.75" hidden="1">
      <c r="A30" s="102" t="str">
        <f>'Ward Details'!A30</f>
        <v>Ward 24</v>
      </c>
      <c r="B30" s="20">
        <f>'Ward Details'!C30</f>
        <v>0</v>
      </c>
      <c r="C30" s="158">
        <f>'Ward Details'!E30</f>
        <v>0</v>
      </c>
      <c r="D30" s="20"/>
      <c r="E30" s="47">
        <f t="shared" si="22"/>
        <v>0.5</v>
      </c>
      <c r="F30" s="47">
        <f t="shared" si="23"/>
        <v>0.5</v>
      </c>
      <c r="G30" s="4"/>
      <c r="H30" s="4">
        <f t="shared" si="12"/>
        <v>0</v>
      </c>
      <c r="I30" s="4">
        <f t="shared" si="13"/>
        <v>0</v>
      </c>
      <c r="J30" s="4"/>
      <c r="K30" s="46">
        <f t="shared" si="24"/>
        <v>0.07</v>
      </c>
      <c r="L30" s="46">
        <f t="shared" si="25"/>
        <v>0.16</v>
      </c>
      <c r="M30" s="46">
        <f t="shared" si="26"/>
        <v>0.16</v>
      </c>
      <c r="N30" s="46">
        <f t="shared" si="27"/>
        <v>0.05</v>
      </c>
      <c r="O30" s="46">
        <f t="shared" si="28"/>
        <v>0.43</v>
      </c>
      <c r="P30" s="46">
        <f t="shared" si="29"/>
        <v>0.2</v>
      </c>
      <c r="Q30" s="46">
        <f t="shared" si="30"/>
        <v>0.41</v>
      </c>
      <c r="R30" s="46">
        <f t="shared" si="31"/>
        <v>0.36</v>
      </c>
      <c r="S30" s="46">
        <f t="shared" si="32"/>
        <v>0.14</v>
      </c>
      <c r="T30" s="46">
        <f t="shared" si="33"/>
        <v>0.02</v>
      </c>
      <c r="U30" s="46">
        <f t="shared" si="34"/>
        <v>0</v>
      </c>
      <c r="V30" s="46">
        <f t="shared" si="35"/>
        <v>0</v>
      </c>
      <c r="W30" s="4"/>
      <c r="X30" s="27">
        <f>$H$30*K30</f>
        <v>0</v>
      </c>
      <c r="Y30" s="27">
        <f t="shared" si="1"/>
        <v>0</v>
      </c>
      <c r="Z30" s="27">
        <f t="shared" si="2"/>
        <v>0</v>
      </c>
      <c r="AA30" s="27">
        <f t="shared" si="15"/>
        <v>0</v>
      </c>
      <c r="AB30" s="27">
        <f t="shared" si="3"/>
        <v>0</v>
      </c>
      <c r="AC30" s="27">
        <f t="shared" si="4"/>
        <v>0</v>
      </c>
      <c r="AD30" s="27">
        <f t="shared" si="5"/>
        <v>0</v>
      </c>
      <c r="AE30" s="27">
        <f t="shared" si="6"/>
        <v>0</v>
      </c>
      <c r="AF30" s="4">
        <f t="shared" si="7"/>
        <v>0</v>
      </c>
      <c r="AG30" s="4">
        <f t="shared" si="8"/>
        <v>0</v>
      </c>
      <c r="AH30" s="4">
        <f t="shared" si="9"/>
        <v>0</v>
      </c>
      <c r="AI30" s="4">
        <f t="shared" si="10"/>
        <v>0</v>
      </c>
      <c r="AJ30" s="2"/>
      <c r="AK30" s="20">
        <f>'Ward Details'!D30</f>
        <v>0</v>
      </c>
      <c r="AL30" s="158">
        <f>'Ward Details'!F30</f>
        <v>0</v>
      </c>
      <c r="AM30" s="2"/>
      <c r="AN30" s="105">
        <f>$AK$31-X30</f>
        <v>0</v>
      </c>
      <c r="AO30" s="105">
        <f>$AK$31-Y30</f>
        <v>0</v>
      </c>
      <c r="AP30" s="105">
        <f t="shared" si="11"/>
        <v>0</v>
      </c>
      <c r="AQ30" s="105">
        <f t="shared" si="17"/>
        <v>0</v>
      </c>
      <c r="AR30" s="105">
        <f>$AK$31-AB30</f>
        <v>0</v>
      </c>
      <c r="AS30" s="105">
        <f>$AK$31-AC30</f>
        <v>0</v>
      </c>
      <c r="AT30" s="105">
        <f t="shared" si="18"/>
        <v>0</v>
      </c>
      <c r="AU30" s="105">
        <f t="shared" si="19"/>
        <v>0</v>
      </c>
      <c r="AV30" s="105">
        <f>$AK$31-AF30</f>
        <v>0</v>
      </c>
      <c r="AW30" s="105">
        <f t="shared" si="20"/>
        <v>0</v>
      </c>
      <c r="AX30" s="105">
        <f>$AK$31-AH30</f>
        <v>0</v>
      </c>
      <c r="AY30" s="105">
        <f t="shared" si="21"/>
        <v>0</v>
      </c>
      <c r="AZ30" s="39"/>
    </row>
    <row r="31" spans="1:52" ht="12.75" hidden="1">
      <c r="A31" s="159" t="str">
        <f>'Ward Details'!A31</f>
        <v>Ward 25</v>
      </c>
      <c r="B31" s="20">
        <f>'Ward Details'!C31</f>
        <v>0</v>
      </c>
      <c r="C31" s="158">
        <f>'Ward Details'!E31</f>
        <v>0</v>
      </c>
      <c r="D31" s="20"/>
      <c r="E31" s="47">
        <f t="shared" si="22"/>
        <v>0.5</v>
      </c>
      <c r="F31" s="47">
        <f t="shared" si="23"/>
        <v>0.5</v>
      </c>
      <c r="G31" s="4"/>
      <c r="H31" s="4">
        <f t="shared" si="12"/>
        <v>0</v>
      </c>
      <c r="I31" s="4">
        <f t="shared" si="13"/>
        <v>0</v>
      </c>
      <c r="J31" s="4"/>
      <c r="K31" s="46">
        <f t="shared" si="24"/>
        <v>0.07</v>
      </c>
      <c r="L31" s="46">
        <f t="shared" si="25"/>
        <v>0.16</v>
      </c>
      <c r="M31" s="46">
        <f t="shared" si="26"/>
        <v>0.16</v>
      </c>
      <c r="N31" s="46">
        <f t="shared" si="27"/>
        <v>0.05</v>
      </c>
      <c r="O31" s="46">
        <f t="shared" si="28"/>
        <v>0.43</v>
      </c>
      <c r="P31" s="46">
        <f t="shared" si="29"/>
        <v>0.2</v>
      </c>
      <c r="Q31" s="46">
        <f t="shared" si="30"/>
        <v>0.41</v>
      </c>
      <c r="R31" s="46">
        <f t="shared" si="31"/>
        <v>0.36</v>
      </c>
      <c r="S31" s="46">
        <f t="shared" si="32"/>
        <v>0.14</v>
      </c>
      <c r="T31" s="46">
        <f t="shared" si="33"/>
        <v>0.02</v>
      </c>
      <c r="U31" s="46">
        <f t="shared" si="34"/>
        <v>0</v>
      </c>
      <c r="V31" s="46">
        <f t="shared" si="35"/>
        <v>0</v>
      </c>
      <c r="W31" s="4"/>
      <c r="X31" s="27">
        <f>$H$31*K31</f>
        <v>0</v>
      </c>
      <c r="Y31" s="27">
        <f t="shared" si="1"/>
        <v>0</v>
      </c>
      <c r="Z31" s="27">
        <f t="shared" si="2"/>
        <v>0</v>
      </c>
      <c r="AA31" s="27">
        <f t="shared" si="15"/>
        <v>0</v>
      </c>
      <c r="AB31" s="27">
        <f t="shared" si="3"/>
        <v>0</v>
      </c>
      <c r="AC31" s="27">
        <f t="shared" si="4"/>
        <v>0</v>
      </c>
      <c r="AD31" s="27">
        <f t="shared" si="5"/>
        <v>0</v>
      </c>
      <c r="AE31" s="27">
        <f t="shared" si="6"/>
        <v>0</v>
      </c>
      <c r="AF31" s="4">
        <f t="shared" si="7"/>
        <v>0</v>
      </c>
      <c r="AG31" s="4">
        <f t="shared" si="8"/>
        <v>0</v>
      </c>
      <c r="AH31" s="4">
        <f t="shared" si="9"/>
        <v>0</v>
      </c>
      <c r="AI31" s="4">
        <f t="shared" si="10"/>
        <v>0</v>
      </c>
      <c r="AJ31" s="2"/>
      <c r="AK31" s="20">
        <f>'Ward Details'!D31</f>
        <v>0</v>
      </c>
      <c r="AL31" s="158">
        <f>'Ward Details'!F31</f>
        <v>0</v>
      </c>
      <c r="AM31" s="2"/>
      <c r="AN31" s="105">
        <f>$AK$31-X31</f>
        <v>0</v>
      </c>
      <c r="AO31" s="105">
        <f>$AK$31-Y31</f>
        <v>0</v>
      </c>
      <c r="AP31" s="105">
        <f t="shared" si="11"/>
        <v>0</v>
      </c>
      <c r="AQ31" s="105">
        <f t="shared" si="17"/>
        <v>0</v>
      </c>
      <c r="AR31" s="105">
        <f>$AK$31-AB31</f>
        <v>0</v>
      </c>
      <c r="AS31" s="105">
        <f>$AK$31-AC31</f>
        <v>0</v>
      </c>
      <c r="AT31" s="105">
        <f t="shared" si="18"/>
        <v>0</v>
      </c>
      <c r="AU31" s="105">
        <f t="shared" si="19"/>
        <v>0</v>
      </c>
      <c r="AV31" s="105">
        <f>$AK$31-AF31</f>
        <v>0</v>
      </c>
      <c r="AW31" s="105">
        <f t="shared" si="20"/>
        <v>0</v>
      </c>
      <c r="AX31" s="105">
        <f>$AK$31-AH31</f>
        <v>0</v>
      </c>
      <c r="AY31" s="105">
        <f t="shared" si="21"/>
        <v>0</v>
      </c>
      <c r="AZ31" s="39"/>
    </row>
    <row r="33" spans="1:52" ht="9.75" customHeight="1">
      <c r="A33" s="36"/>
      <c r="B33" s="37"/>
      <c r="C33" s="37"/>
      <c r="D33" s="3"/>
      <c r="E33" s="37"/>
      <c r="F33" s="37"/>
      <c r="G33" s="3"/>
      <c r="H33" s="37"/>
      <c r="I33" s="37"/>
      <c r="J33" s="35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9"/>
      <c r="V33" s="39"/>
      <c r="W33" s="35"/>
      <c r="X33" s="39"/>
      <c r="Y33" s="39"/>
      <c r="Z33" s="39"/>
      <c r="AA33" s="39"/>
      <c r="AB33" s="39"/>
      <c r="AC33" s="39"/>
      <c r="AD33" s="39"/>
      <c r="AE33" s="39"/>
      <c r="AF33" s="35"/>
      <c r="AG33" s="35"/>
      <c r="AH33" s="35"/>
      <c r="AI33" s="35"/>
      <c r="AJ33" s="3"/>
      <c r="AK33" s="37"/>
      <c r="AL33" s="37"/>
      <c r="AM33" s="35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</row>
    <row r="34" spans="1:52" ht="15" customHeight="1">
      <c r="A34" s="25"/>
      <c r="B34" s="37"/>
      <c r="C34" s="37"/>
      <c r="D34" s="3"/>
      <c r="E34" s="37"/>
      <c r="F34" s="37"/>
      <c r="G34" s="3"/>
      <c r="H34" s="37"/>
      <c r="I34" s="37"/>
      <c r="J34" s="35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9"/>
      <c r="V34" s="39"/>
      <c r="W34" s="35"/>
      <c r="X34" s="39"/>
      <c r="Y34" s="39"/>
      <c r="Z34" s="39"/>
      <c r="AA34" s="39"/>
      <c r="AB34" s="39"/>
      <c r="AC34" s="39"/>
      <c r="AD34" s="39"/>
      <c r="AE34" s="39"/>
      <c r="AF34" s="35"/>
      <c r="AG34" s="35"/>
      <c r="AH34" s="35"/>
      <c r="AI34" s="35"/>
      <c r="AJ34" s="3"/>
      <c r="AK34" s="37"/>
      <c r="AL34" s="37"/>
      <c r="AM34" s="35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</row>
    <row r="35" spans="1:52" ht="12.75">
      <c r="A35" s="13" t="s">
        <v>198</v>
      </c>
      <c r="B35" s="11"/>
      <c r="C35" s="11"/>
      <c r="H35" s="11"/>
      <c r="I35" s="11"/>
      <c r="K35" s="9"/>
      <c r="L35" s="9"/>
      <c r="M35" s="9"/>
      <c r="N35" s="9"/>
      <c r="O35" s="9"/>
      <c r="P35" s="9"/>
      <c r="Q35" s="9"/>
      <c r="R35" s="9"/>
      <c r="S35" s="9"/>
      <c r="T35" s="9"/>
      <c r="U35" s="5"/>
      <c r="V35" s="5"/>
      <c r="X35" s="10"/>
      <c r="Y35" s="10"/>
      <c r="Z35" s="10"/>
      <c r="AA35" s="10"/>
      <c r="AB35" s="10"/>
      <c r="AC35" s="10"/>
      <c r="AD35" s="10"/>
      <c r="AE35" s="10"/>
      <c r="AF35" s="1"/>
      <c r="AG35" s="1"/>
      <c r="AH35" s="1"/>
      <c r="AI35" s="1"/>
      <c r="AK35" s="11"/>
      <c r="AL35" s="11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</row>
    <row r="36" spans="2:52" ht="12.75">
      <c r="B36" s="345" t="s">
        <v>17</v>
      </c>
      <c r="C36" s="345"/>
      <c r="E36" s="345" t="s">
        <v>18</v>
      </c>
      <c r="F36" s="345"/>
      <c r="H36" s="345" t="s">
        <v>19</v>
      </c>
      <c r="I36" s="345"/>
      <c r="K36" s="345" t="s">
        <v>199</v>
      </c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99"/>
      <c r="X36" s="345" t="s">
        <v>20</v>
      </c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99"/>
      <c r="AK36" s="345" t="s">
        <v>21</v>
      </c>
      <c r="AL36" s="345"/>
      <c r="AN36" s="345" t="s">
        <v>22</v>
      </c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99"/>
    </row>
    <row r="37" spans="2:52" ht="12.75">
      <c r="B37" s="346" t="s">
        <v>15</v>
      </c>
      <c r="C37" s="347"/>
      <c r="E37" s="348" t="s">
        <v>13</v>
      </c>
      <c r="F37" s="350"/>
      <c r="H37" s="348" t="s">
        <v>200</v>
      </c>
      <c r="I37" s="350"/>
      <c r="K37" s="348" t="s">
        <v>14</v>
      </c>
      <c r="L37" s="349"/>
      <c r="M37" s="349"/>
      <c r="N37" s="349"/>
      <c r="O37" s="349"/>
      <c r="P37" s="349"/>
      <c r="Q37" s="349"/>
      <c r="R37" s="349"/>
      <c r="S37" s="349"/>
      <c r="T37" s="349"/>
      <c r="U37" s="350"/>
      <c r="V37" s="99"/>
      <c r="X37" s="348" t="s">
        <v>16</v>
      </c>
      <c r="Y37" s="349"/>
      <c r="Z37" s="349"/>
      <c r="AA37" s="349"/>
      <c r="AB37" s="349"/>
      <c r="AC37" s="349"/>
      <c r="AD37" s="349"/>
      <c r="AE37" s="349"/>
      <c r="AF37" s="349"/>
      <c r="AG37" s="349"/>
      <c r="AH37" s="350"/>
      <c r="AI37" s="99"/>
      <c r="AK37" s="348" t="s">
        <v>12</v>
      </c>
      <c r="AL37" s="350"/>
      <c r="AN37" s="348" t="s">
        <v>11</v>
      </c>
      <c r="AO37" s="349"/>
      <c r="AP37" s="349"/>
      <c r="AQ37" s="349"/>
      <c r="AR37" s="349"/>
      <c r="AS37" s="349"/>
      <c r="AT37" s="349"/>
      <c r="AU37" s="349"/>
      <c r="AV37" s="349"/>
      <c r="AW37" s="349"/>
      <c r="AX37" s="349"/>
      <c r="AY37" s="350"/>
      <c r="AZ37" s="99"/>
    </row>
    <row r="38" spans="1:52" ht="126">
      <c r="A38" s="108" t="s">
        <v>58</v>
      </c>
      <c r="B38" s="18" t="s">
        <v>54</v>
      </c>
      <c r="C38" s="18" t="s">
        <v>55</v>
      </c>
      <c r="D38" s="15"/>
      <c r="E38" s="342" t="s">
        <v>56</v>
      </c>
      <c r="F38" s="343"/>
      <c r="G38" s="15"/>
      <c r="H38" s="18" t="s">
        <v>56</v>
      </c>
      <c r="I38" s="18" t="s">
        <v>197</v>
      </c>
      <c r="J38" s="15"/>
      <c r="K38" s="90" t="s">
        <v>149</v>
      </c>
      <c r="L38" s="90" t="s">
        <v>150</v>
      </c>
      <c r="M38" s="90" t="s">
        <v>129</v>
      </c>
      <c r="N38" s="90" t="s">
        <v>151</v>
      </c>
      <c r="O38" s="90" t="s">
        <v>152</v>
      </c>
      <c r="P38" s="90" t="s">
        <v>153</v>
      </c>
      <c r="Q38" s="90"/>
      <c r="R38" s="90"/>
      <c r="S38" s="90"/>
      <c r="T38" s="90"/>
      <c r="U38" s="18"/>
      <c r="V38" s="15"/>
      <c r="W38" s="15"/>
      <c r="X38" s="90" t="s">
        <v>149</v>
      </c>
      <c r="Y38" s="90" t="s">
        <v>150</v>
      </c>
      <c r="Z38" s="90" t="s">
        <v>129</v>
      </c>
      <c r="AA38" s="90" t="s">
        <v>151</v>
      </c>
      <c r="AB38" s="90" t="s">
        <v>152</v>
      </c>
      <c r="AC38" s="90" t="s">
        <v>153</v>
      </c>
      <c r="AD38" s="90"/>
      <c r="AE38" s="90"/>
      <c r="AF38" s="90"/>
      <c r="AG38" s="90"/>
      <c r="AH38" s="18"/>
      <c r="AI38" s="15"/>
      <c r="AJ38" s="15"/>
      <c r="AK38" s="18" t="s">
        <v>193</v>
      </c>
      <c r="AL38" s="18" t="s">
        <v>194</v>
      </c>
      <c r="AM38" s="15"/>
      <c r="AN38" s="90" t="s">
        <v>149</v>
      </c>
      <c r="AO38" s="90" t="s">
        <v>150</v>
      </c>
      <c r="AP38" s="90" t="s">
        <v>129</v>
      </c>
      <c r="AQ38" s="90" t="s">
        <v>151</v>
      </c>
      <c r="AR38" s="90" t="s">
        <v>152</v>
      </c>
      <c r="AS38" s="90" t="s">
        <v>153</v>
      </c>
      <c r="AT38" s="18"/>
      <c r="AU38" s="18"/>
      <c r="AV38" s="18"/>
      <c r="AW38" s="18"/>
      <c r="AX38" s="18"/>
      <c r="AY38" s="18"/>
      <c r="AZ38" s="103"/>
    </row>
    <row r="39" spans="1:52" ht="12.75">
      <c r="A39" s="21" t="s">
        <v>0</v>
      </c>
      <c r="B39" s="29">
        <f>SUM(B40:B64)</f>
        <v>135</v>
      </c>
      <c r="C39" s="29">
        <f>SUM(C40:C64)</f>
        <v>0</v>
      </c>
      <c r="D39" s="2"/>
      <c r="E39" s="344">
        <f>E40</f>
        <v>1</v>
      </c>
      <c r="F39" s="315"/>
      <c r="G39" s="2"/>
      <c r="H39" s="29">
        <f>B39*E39</f>
        <v>135</v>
      </c>
      <c r="I39" s="29">
        <f>C39*E39</f>
        <v>0</v>
      </c>
      <c r="J39" s="4"/>
      <c r="K39" s="28">
        <f aca="true" t="shared" si="57" ref="K39:P39">K40</f>
        <v>0.08</v>
      </c>
      <c r="L39" s="28">
        <f t="shared" si="57"/>
        <v>0.02</v>
      </c>
      <c r="M39" s="28">
        <f t="shared" si="57"/>
        <v>0.9</v>
      </c>
      <c r="N39" s="28">
        <f t="shared" si="57"/>
        <v>0</v>
      </c>
      <c r="O39" s="28">
        <f t="shared" si="57"/>
        <v>0</v>
      </c>
      <c r="P39" s="28">
        <f t="shared" si="57"/>
        <v>0</v>
      </c>
      <c r="Q39" s="28"/>
      <c r="R39" s="28"/>
      <c r="S39" s="28"/>
      <c r="T39" s="28"/>
      <c r="U39" s="27"/>
      <c r="V39" s="27"/>
      <c r="W39" s="4"/>
      <c r="X39" s="27">
        <f aca="true" t="shared" si="58" ref="X39:AC39">K39*$H39</f>
        <v>10.8</v>
      </c>
      <c r="Y39" s="27">
        <f t="shared" si="58"/>
        <v>2.7</v>
      </c>
      <c r="Z39" s="27">
        <f t="shared" si="58"/>
        <v>121.5</v>
      </c>
      <c r="AA39" s="27">
        <f t="shared" si="58"/>
        <v>0</v>
      </c>
      <c r="AB39" s="27">
        <f t="shared" si="58"/>
        <v>0</v>
      </c>
      <c r="AC39" s="27">
        <f t="shared" si="58"/>
        <v>0</v>
      </c>
      <c r="AD39" s="27"/>
      <c r="AE39" s="27"/>
      <c r="AF39" s="4"/>
      <c r="AG39" s="4"/>
      <c r="AH39" s="4"/>
      <c r="AI39" s="4"/>
      <c r="AJ39" s="2"/>
      <c r="AK39" s="29">
        <f>SUM(AK40:AK64)</f>
        <v>39</v>
      </c>
      <c r="AL39" s="29">
        <f>SUM(AL40:AL64)</f>
        <v>0</v>
      </c>
      <c r="AM39" s="4"/>
      <c r="AN39" s="156">
        <f aca="true" t="shared" si="59" ref="AN39:AS39">$AK39-X39</f>
        <v>28.2</v>
      </c>
      <c r="AO39" s="156">
        <f t="shared" si="59"/>
        <v>36.3</v>
      </c>
      <c r="AP39" s="156">
        <f t="shared" si="59"/>
        <v>-82.5</v>
      </c>
      <c r="AQ39" s="156">
        <f t="shared" si="59"/>
        <v>39</v>
      </c>
      <c r="AR39" s="156">
        <f t="shared" si="59"/>
        <v>39</v>
      </c>
      <c r="AS39" s="156">
        <f t="shared" si="59"/>
        <v>39</v>
      </c>
      <c r="AT39" s="30"/>
      <c r="AU39" s="30"/>
      <c r="AV39" s="30"/>
      <c r="AW39" s="30"/>
      <c r="AX39" s="30"/>
      <c r="AY39" s="30"/>
      <c r="AZ39" s="40"/>
    </row>
    <row r="40" spans="1:52" ht="12.75">
      <c r="A40" s="102" t="str">
        <f>'Ward Details'!A7</f>
        <v>Area 1</v>
      </c>
      <c r="B40" s="20">
        <f>'Ward Details'!G7</f>
        <v>46</v>
      </c>
      <c r="C40" s="20">
        <f>'Ward Details'!H7</f>
        <v>0</v>
      </c>
      <c r="D40" s="47"/>
      <c r="E40" s="340">
        <f>'Active Participation Info'!F75</f>
        <v>1</v>
      </c>
      <c r="F40" s="341"/>
      <c r="G40" s="2"/>
      <c r="H40" s="4">
        <f>B40*E40</f>
        <v>46</v>
      </c>
      <c r="I40" s="4">
        <f>C40*E40</f>
        <v>0</v>
      </c>
      <c r="J40" s="4"/>
      <c r="K40" s="46">
        <f>'Active Participation Info'!F77</f>
        <v>0.08</v>
      </c>
      <c r="L40" s="46">
        <f>'Active Participation Info'!F78</f>
        <v>0.02</v>
      </c>
      <c r="M40" s="46">
        <f>'Active Participation Info'!F79</f>
        <v>0.9</v>
      </c>
      <c r="N40" s="46">
        <f>'Active Participation Info'!F80</f>
        <v>0</v>
      </c>
      <c r="O40" s="46">
        <f>'Active Participation Info'!F81</f>
        <v>0</v>
      </c>
      <c r="P40" s="46">
        <f>'Active Participation Info'!F82</f>
        <v>0</v>
      </c>
      <c r="Q40" s="46"/>
      <c r="R40" s="46"/>
      <c r="S40" s="46"/>
      <c r="T40" s="46"/>
      <c r="U40" s="27"/>
      <c r="V40" s="27"/>
      <c r="W40" s="4"/>
      <c r="X40" s="27">
        <f aca="true" t="shared" si="60" ref="X40:X63">K40*$H40</f>
        <v>3.68</v>
      </c>
      <c r="Y40" s="27">
        <f aca="true" t="shared" si="61" ref="Y40:Y64">L40*$H40</f>
        <v>0.92</v>
      </c>
      <c r="Z40" s="27">
        <f aca="true" t="shared" si="62" ref="Z40:Z64">M40*$H40</f>
        <v>41.4</v>
      </c>
      <c r="AA40" s="27">
        <f aca="true" t="shared" si="63" ref="AA40:AA64">N40*$H40</f>
        <v>0</v>
      </c>
      <c r="AB40" s="27">
        <f aca="true" t="shared" si="64" ref="AB40:AB64">O40*$H40</f>
        <v>0</v>
      </c>
      <c r="AC40" s="27">
        <f aca="true" t="shared" si="65" ref="AC40:AC64">P40*$H40</f>
        <v>0</v>
      </c>
      <c r="AD40" s="106"/>
      <c r="AE40" s="106"/>
      <c r="AF40" s="4"/>
      <c r="AG40" s="20"/>
      <c r="AH40" s="4"/>
      <c r="AI40" s="4"/>
      <c r="AJ40" s="2"/>
      <c r="AK40" s="20">
        <f>'Ward Details'!I7</f>
        <v>13</v>
      </c>
      <c r="AL40" s="20">
        <f>'Ward Details'!J7</f>
        <v>0</v>
      </c>
      <c r="AM40" s="2"/>
      <c r="AN40" s="105">
        <f aca="true" t="shared" si="66" ref="AN40:AN64">$AK40-X40</f>
        <v>9.32</v>
      </c>
      <c r="AO40" s="105">
        <f aca="true" t="shared" si="67" ref="AO40:AO64">$AK40-Y40</f>
        <v>12.08</v>
      </c>
      <c r="AP40" s="105">
        <f aca="true" t="shared" si="68" ref="AP40:AP64">$AK40-Z40</f>
        <v>-28.4</v>
      </c>
      <c r="AQ40" s="105">
        <f aca="true" t="shared" si="69" ref="AQ40:AQ64">$AK40-AA40</f>
        <v>13</v>
      </c>
      <c r="AR40" s="105">
        <f aca="true" t="shared" si="70" ref="AR40:AR64">$AK40-AB40</f>
        <v>13</v>
      </c>
      <c r="AS40" s="105">
        <f aca="true" t="shared" si="71" ref="AS40:AS64">$AK40-AC40</f>
        <v>13</v>
      </c>
      <c r="AT40" s="27"/>
      <c r="AU40" s="27"/>
      <c r="AV40" s="27"/>
      <c r="AW40" s="27"/>
      <c r="AX40" s="27"/>
      <c r="AY40" s="27"/>
      <c r="AZ40" s="39"/>
    </row>
    <row r="41" spans="1:52" ht="12.75">
      <c r="A41" s="102" t="str">
        <f>'Ward Details'!A8</f>
        <v>Area 2</v>
      </c>
      <c r="B41" s="20">
        <f>'Ward Details'!G8</f>
        <v>17</v>
      </c>
      <c r="C41" s="20">
        <f>'Ward Details'!H8</f>
        <v>0</v>
      </c>
      <c r="D41" s="47"/>
      <c r="E41" s="340">
        <f>E40</f>
        <v>1</v>
      </c>
      <c r="F41" s="341"/>
      <c r="G41" s="2"/>
      <c r="H41" s="4">
        <f aca="true" t="shared" si="72" ref="H41:H64">B41*E41</f>
        <v>17</v>
      </c>
      <c r="I41" s="4">
        <f aca="true" t="shared" si="73" ref="I41:I64">C41*E41</f>
        <v>0</v>
      </c>
      <c r="J41" s="4"/>
      <c r="K41" s="28">
        <f aca="true" t="shared" si="74" ref="K41:P41">K40</f>
        <v>0.08</v>
      </c>
      <c r="L41" s="28">
        <f t="shared" si="74"/>
        <v>0.02</v>
      </c>
      <c r="M41" s="28">
        <f t="shared" si="74"/>
        <v>0.9</v>
      </c>
      <c r="N41" s="28">
        <f t="shared" si="74"/>
        <v>0</v>
      </c>
      <c r="O41" s="28">
        <f t="shared" si="74"/>
        <v>0</v>
      </c>
      <c r="P41" s="28">
        <f t="shared" si="74"/>
        <v>0</v>
      </c>
      <c r="Q41" s="28"/>
      <c r="R41" s="28"/>
      <c r="S41" s="28"/>
      <c r="T41" s="28"/>
      <c r="U41" s="27"/>
      <c r="V41" s="27"/>
      <c r="W41" s="4"/>
      <c r="X41" s="27">
        <f t="shared" si="60"/>
        <v>1.36</v>
      </c>
      <c r="Y41" s="27">
        <f t="shared" si="61"/>
        <v>0.34</v>
      </c>
      <c r="Z41" s="27">
        <f t="shared" si="62"/>
        <v>15.3</v>
      </c>
      <c r="AA41" s="27">
        <f t="shared" si="63"/>
        <v>0</v>
      </c>
      <c r="AB41" s="27">
        <f t="shared" si="64"/>
        <v>0</v>
      </c>
      <c r="AC41" s="27">
        <f t="shared" si="65"/>
        <v>0</v>
      </c>
      <c r="AD41" s="27"/>
      <c r="AE41" s="27"/>
      <c r="AF41" s="4"/>
      <c r="AG41" s="4"/>
      <c r="AH41" s="4"/>
      <c r="AI41" s="4"/>
      <c r="AJ41" s="2"/>
      <c r="AK41" s="20">
        <f>'Ward Details'!I8</f>
        <v>10</v>
      </c>
      <c r="AL41" s="20">
        <f>'Ward Details'!J8</f>
        <v>0</v>
      </c>
      <c r="AM41" s="2"/>
      <c r="AN41" s="105">
        <f t="shared" si="66"/>
        <v>8.64</v>
      </c>
      <c r="AO41" s="105">
        <f t="shared" si="67"/>
        <v>9.66</v>
      </c>
      <c r="AP41" s="105">
        <f t="shared" si="68"/>
        <v>-5.300000000000001</v>
      </c>
      <c r="AQ41" s="105">
        <f t="shared" si="69"/>
        <v>10</v>
      </c>
      <c r="AR41" s="105">
        <f t="shared" si="70"/>
        <v>10</v>
      </c>
      <c r="AS41" s="105">
        <f t="shared" si="71"/>
        <v>10</v>
      </c>
      <c r="AT41" s="27"/>
      <c r="AU41" s="27"/>
      <c r="AV41" s="27"/>
      <c r="AW41" s="27"/>
      <c r="AX41" s="27"/>
      <c r="AY41" s="27"/>
      <c r="AZ41" s="39"/>
    </row>
    <row r="42" spans="1:52" ht="12.75">
      <c r="A42" s="102" t="str">
        <f>'Ward Details'!A9</f>
        <v>Area 3</v>
      </c>
      <c r="B42" s="20">
        <f>'Ward Details'!G9</f>
        <v>47</v>
      </c>
      <c r="C42" s="20">
        <f>'Ward Details'!H9</f>
        <v>0</v>
      </c>
      <c r="D42" s="47"/>
      <c r="E42" s="340">
        <f aca="true" t="shared" si="75" ref="E42:E64">E41</f>
        <v>1</v>
      </c>
      <c r="F42" s="341"/>
      <c r="G42" s="2"/>
      <c r="H42" s="4">
        <f t="shared" si="72"/>
        <v>47</v>
      </c>
      <c r="I42" s="4">
        <f t="shared" si="73"/>
        <v>0</v>
      </c>
      <c r="J42" s="4"/>
      <c r="K42" s="28">
        <f aca="true" t="shared" si="76" ref="K42:K64">K41</f>
        <v>0.08</v>
      </c>
      <c r="L42" s="28">
        <f aca="true" t="shared" si="77" ref="L42:L64">L41</f>
        <v>0.02</v>
      </c>
      <c r="M42" s="28">
        <f aca="true" t="shared" si="78" ref="M42:M64">M41</f>
        <v>0.9</v>
      </c>
      <c r="N42" s="28">
        <f aca="true" t="shared" si="79" ref="N42:N64">N41</f>
        <v>0</v>
      </c>
      <c r="O42" s="28">
        <f aca="true" t="shared" si="80" ref="O42:O64">O41</f>
        <v>0</v>
      </c>
      <c r="P42" s="28">
        <f aca="true" t="shared" si="81" ref="P42:P64">P41</f>
        <v>0</v>
      </c>
      <c r="Q42" s="28"/>
      <c r="R42" s="28"/>
      <c r="S42" s="28"/>
      <c r="T42" s="28"/>
      <c r="U42" s="27"/>
      <c r="V42" s="27"/>
      <c r="W42" s="4"/>
      <c r="X42" s="27">
        <f t="shared" si="60"/>
        <v>3.7600000000000002</v>
      </c>
      <c r="Y42" s="27">
        <f t="shared" si="61"/>
        <v>0.9400000000000001</v>
      </c>
      <c r="Z42" s="27">
        <f t="shared" si="62"/>
        <v>42.300000000000004</v>
      </c>
      <c r="AA42" s="27">
        <f t="shared" si="63"/>
        <v>0</v>
      </c>
      <c r="AB42" s="27">
        <f t="shared" si="64"/>
        <v>0</v>
      </c>
      <c r="AC42" s="27">
        <f t="shared" si="65"/>
        <v>0</v>
      </c>
      <c r="AD42" s="27"/>
      <c r="AE42" s="27"/>
      <c r="AF42" s="4"/>
      <c r="AG42" s="4"/>
      <c r="AH42" s="4"/>
      <c r="AI42" s="4"/>
      <c r="AJ42" s="2"/>
      <c r="AK42" s="20">
        <f>'Ward Details'!I9</f>
        <v>8</v>
      </c>
      <c r="AL42" s="20">
        <f>'Ward Details'!J9</f>
        <v>0</v>
      </c>
      <c r="AM42" s="2"/>
      <c r="AN42" s="105">
        <f t="shared" si="66"/>
        <v>4.24</v>
      </c>
      <c r="AO42" s="105">
        <f t="shared" si="67"/>
        <v>7.06</v>
      </c>
      <c r="AP42" s="105">
        <f t="shared" si="68"/>
        <v>-34.300000000000004</v>
      </c>
      <c r="AQ42" s="105">
        <f t="shared" si="69"/>
        <v>8</v>
      </c>
      <c r="AR42" s="105">
        <f t="shared" si="70"/>
        <v>8</v>
      </c>
      <c r="AS42" s="105">
        <f t="shared" si="71"/>
        <v>8</v>
      </c>
      <c r="AT42" s="27"/>
      <c r="AU42" s="27"/>
      <c r="AV42" s="27"/>
      <c r="AW42" s="27"/>
      <c r="AX42" s="27"/>
      <c r="AY42" s="27"/>
      <c r="AZ42" s="39"/>
    </row>
    <row r="43" spans="1:52" ht="12.75">
      <c r="A43" s="102" t="str">
        <f>'Ward Details'!A10</f>
        <v>Area 4</v>
      </c>
      <c r="B43" s="20">
        <f>'Ward Details'!G10</f>
        <v>2</v>
      </c>
      <c r="C43" s="20">
        <f>'Ward Details'!H10</f>
        <v>0</v>
      </c>
      <c r="D43" s="20"/>
      <c r="E43" s="340">
        <f t="shared" si="75"/>
        <v>1</v>
      </c>
      <c r="F43" s="341"/>
      <c r="G43" s="4"/>
      <c r="H43" s="4">
        <f t="shared" si="72"/>
        <v>2</v>
      </c>
      <c r="I43" s="4">
        <f t="shared" si="73"/>
        <v>0</v>
      </c>
      <c r="J43" s="4"/>
      <c r="K43" s="28">
        <f t="shared" si="76"/>
        <v>0.08</v>
      </c>
      <c r="L43" s="28">
        <f t="shared" si="77"/>
        <v>0.02</v>
      </c>
      <c r="M43" s="28">
        <f t="shared" si="78"/>
        <v>0.9</v>
      </c>
      <c r="N43" s="28">
        <f t="shared" si="79"/>
        <v>0</v>
      </c>
      <c r="O43" s="28">
        <f t="shared" si="80"/>
        <v>0</v>
      </c>
      <c r="P43" s="28">
        <f t="shared" si="81"/>
        <v>0</v>
      </c>
      <c r="Q43" s="28"/>
      <c r="R43" s="28"/>
      <c r="S43" s="28"/>
      <c r="T43" s="28"/>
      <c r="U43" s="27"/>
      <c r="V43" s="27"/>
      <c r="W43" s="4"/>
      <c r="X43" s="27">
        <f t="shared" si="60"/>
        <v>0.16</v>
      </c>
      <c r="Y43" s="27">
        <f t="shared" si="61"/>
        <v>0.04</v>
      </c>
      <c r="Z43" s="27">
        <f t="shared" si="62"/>
        <v>1.8</v>
      </c>
      <c r="AA43" s="27">
        <f t="shared" si="63"/>
        <v>0</v>
      </c>
      <c r="AB43" s="27">
        <f t="shared" si="64"/>
        <v>0</v>
      </c>
      <c r="AC43" s="27">
        <f t="shared" si="65"/>
        <v>0</v>
      </c>
      <c r="AD43" s="27"/>
      <c r="AE43" s="27"/>
      <c r="AF43" s="4"/>
      <c r="AG43" s="4"/>
      <c r="AH43" s="4"/>
      <c r="AI43" s="4"/>
      <c r="AJ43" s="2"/>
      <c r="AK43" s="20">
        <f>'Ward Details'!I10</f>
        <v>0</v>
      </c>
      <c r="AL43" s="20">
        <f>'Ward Details'!J10</f>
        <v>0</v>
      </c>
      <c r="AM43" s="2"/>
      <c r="AN43" s="105">
        <f t="shared" si="66"/>
        <v>-0.16</v>
      </c>
      <c r="AO43" s="105">
        <f t="shared" si="67"/>
        <v>-0.04</v>
      </c>
      <c r="AP43" s="105">
        <f t="shared" si="68"/>
        <v>-1.8</v>
      </c>
      <c r="AQ43" s="105">
        <f t="shared" si="69"/>
        <v>0</v>
      </c>
      <c r="AR43" s="105">
        <f t="shared" si="70"/>
        <v>0</v>
      </c>
      <c r="AS43" s="105">
        <f t="shared" si="71"/>
        <v>0</v>
      </c>
      <c r="AT43" s="27"/>
      <c r="AU43" s="27"/>
      <c r="AV43" s="27"/>
      <c r="AW43" s="27"/>
      <c r="AX43" s="27"/>
      <c r="AY43" s="27"/>
      <c r="AZ43" s="39"/>
    </row>
    <row r="44" spans="1:52" ht="12.75">
      <c r="A44" s="102" t="str">
        <f>'Ward Details'!A11</f>
        <v>Area 5</v>
      </c>
      <c r="B44" s="20">
        <f>'Ward Details'!G11</f>
        <v>5</v>
      </c>
      <c r="C44" s="20">
        <f>'Ward Details'!H11</f>
        <v>0</v>
      </c>
      <c r="D44" s="20"/>
      <c r="E44" s="340">
        <f t="shared" si="75"/>
        <v>1</v>
      </c>
      <c r="F44" s="341"/>
      <c r="G44" s="4"/>
      <c r="H44" s="4">
        <f t="shared" si="72"/>
        <v>5</v>
      </c>
      <c r="I44" s="4">
        <f t="shared" si="73"/>
        <v>0</v>
      </c>
      <c r="J44" s="4"/>
      <c r="K44" s="28">
        <f t="shared" si="76"/>
        <v>0.08</v>
      </c>
      <c r="L44" s="28">
        <f t="shared" si="77"/>
        <v>0.02</v>
      </c>
      <c r="M44" s="28">
        <f t="shared" si="78"/>
        <v>0.9</v>
      </c>
      <c r="N44" s="28">
        <f t="shared" si="79"/>
        <v>0</v>
      </c>
      <c r="O44" s="28">
        <f t="shared" si="80"/>
        <v>0</v>
      </c>
      <c r="P44" s="28">
        <f t="shared" si="81"/>
        <v>0</v>
      </c>
      <c r="Q44" s="28"/>
      <c r="R44" s="28"/>
      <c r="S44" s="28"/>
      <c r="T44" s="28"/>
      <c r="U44" s="27"/>
      <c r="V44" s="27"/>
      <c r="W44" s="4"/>
      <c r="X44" s="27">
        <f t="shared" si="60"/>
        <v>0.4</v>
      </c>
      <c r="Y44" s="27">
        <f t="shared" si="61"/>
        <v>0.1</v>
      </c>
      <c r="Z44" s="27">
        <f t="shared" si="62"/>
        <v>4.5</v>
      </c>
      <c r="AA44" s="27">
        <f t="shared" si="63"/>
        <v>0</v>
      </c>
      <c r="AB44" s="27">
        <f t="shared" si="64"/>
        <v>0</v>
      </c>
      <c r="AC44" s="27">
        <f t="shared" si="65"/>
        <v>0</v>
      </c>
      <c r="AD44" s="27"/>
      <c r="AE44" s="27"/>
      <c r="AF44" s="4"/>
      <c r="AG44" s="4"/>
      <c r="AH44" s="4"/>
      <c r="AI44" s="4"/>
      <c r="AJ44" s="2"/>
      <c r="AK44" s="20">
        <f>'Ward Details'!I11</f>
        <v>3</v>
      </c>
      <c r="AL44" s="20">
        <f>'Ward Details'!J11</f>
        <v>0</v>
      </c>
      <c r="AM44" s="2"/>
      <c r="AN44" s="105">
        <f t="shared" si="66"/>
        <v>2.6</v>
      </c>
      <c r="AO44" s="105">
        <f t="shared" si="67"/>
        <v>2.9</v>
      </c>
      <c r="AP44" s="105">
        <f t="shared" si="68"/>
        <v>-1.5</v>
      </c>
      <c r="AQ44" s="105">
        <f t="shared" si="69"/>
        <v>3</v>
      </c>
      <c r="AR44" s="105">
        <f t="shared" si="70"/>
        <v>3</v>
      </c>
      <c r="AS44" s="105">
        <f t="shared" si="71"/>
        <v>3</v>
      </c>
      <c r="AT44" s="27"/>
      <c r="AU44" s="27"/>
      <c r="AV44" s="27"/>
      <c r="AW44" s="27"/>
      <c r="AX44" s="27"/>
      <c r="AY44" s="27"/>
      <c r="AZ44" s="39"/>
    </row>
    <row r="45" spans="1:52" ht="12.75">
      <c r="A45" s="102" t="str">
        <f>'Ward Details'!A12</f>
        <v>Area 6</v>
      </c>
      <c r="B45" s="20">
        <f>'Ward Details'!G12</f>
        <v>18</v>
      </c>
      <c r="C45" s="20">
        <f>'Ward Details'!H12</f>
        <v>0</v>
      </c>
      <c r="D45" s="20"/>
      <c r="E45" s="340">
        <f t="shared" si="75"/>
        <v>1</v>
      </c>
      <c r="F45" s="341"/>
      <c r="G45" s="4"/>
      <c r="H45" s="4">
        <f t="shared" si="72"/>
        <v>18</v>
      </c>
      <c r="I45" s="4">
        <f t="shared" si="73"/>
        <v>0</v>
      </c>
      <c r="J45" s="4"/>
      <c r="K45" s="28">
        <f t="shared" si="76"/>
        <v>0.08</v>
      </c>
      <c r="L45" s="28">
        <f t="shared" si="77"/>
        <v>0.02</v>
      </c>
      <c r="M45" s="28">
        <f t="shared" si="78"/>
        <v>0.9</v>
      </c>
      <c r="N45" s="28">
        <f t="shared" si="79"/>
        <v>0</v>
      </c>
      <c r="O45" s="28">
        <f t="shared" si="80"/>
        <v>0</v>
      </c>
      <c r="P45" s="28">
        <f t="shared" si="81"/>
        <v>0</v>
      </c>
      <c r="Q45" s="28"/>
      <c r="R45" s="28"/>
      <c r="S45" s="28"/>
      <c r="T45" s="28"/>
      <c r="U45" s="27"/>
      <c r="V45" s="27"/>
      <c r="W45" s="4"/>
      <c r="X45" s="27">
        <f t="shared" si="60"/>
        <v>1.44</v>
      </c>
      <c r="Y45" s="27">
        <f t="shared" si="61"/>
        <v>0.36</v>
      </c>
      <c r="Z45" s="27">
        <f t="shared" si="62"/>
        <v>16.2</v>
      </c>
      <c r="AA45" s="27">
        <f t="shared" si="63"/>
        <v>0</v>
      </c>
      <c r="AB45" s="27">
        <f t="shared" si="64"/>
        <v>0</v>
      </c>
      <c r="AC45" s="27">
        <f t="shared" si="65"/>
        <v>0</v>
      </c>
      <c r="AD45" s="27"/>
      <c r="AE45" s="27"/>
      <c r="AF45" s="4"/>
      <c r="AG45" s="4"/>
      <c r="AH45" s="4"/>
      <c r="AI45" s="4"/>
      <c r="AJ45" s="2"/>
      <c r="AK45" s="20">
        <f>'Ward Details'!I12</f>
        <v>5</v>
      </c>
      <c r="AL45" s="20">
        <f>'Ward Details'!J12</f>
        <v>0</v>
      </c>
      <c r="AM45" s="2"/>
      <c r="AN45" s="105">
        <f t="shared" si="66"/>
        <v>3.56</v>
      </c>
      <c r="AO45" s="105">
        <f t="shared" si="67"/>
        <v>4.64</v>
      </c>
      <c r="AP45" s="105">
        <f t="shared" si="68"/>
        <v>-11.2</v>
      </c>
      <c r="AQ45" s="105">
        <f t="shared" si="69"/>
        <v>5</v>
      </c>
      <c r="AR45" s="105">
        <f t="shared" si="70"/>
        <v>5</v>
      </c>
      <c r="AS45" s="105">
        <f t="shared" si="71"/>
        <v>5</v>
      </c>
      <c r="AT45" s="27"/>
      <c r="AU45" s="27"/>
      <c r="AV45" s="27"/>
      <c r="AW45" s="27"/>
      <c r="AX45" s="27"/>
      <c r="AY45" s="27"/>
      <c r="AZ45" s="39"/>
    </row>
    <row r="46" spans="1:52" ht="12.75" hidden="1">
      <c r="A46" s="102" t="str">
        <f>'Ward Details'!A13</f>
        <v>Ward 7</v>
      </c>
      <c r="B46" s="20">
        <f>'Ward Details'!G13</f>
        <v>0</v>
      </c>
      <c r="C46" s="20">
        <f>'Ward Details'!H13</f>
        <v>0</v>
      </c>
      <c r="D46" s="20"/>
      <c r="E46" s="340">
        <f t="shared" si="75"/>
        <v>1</v>
      </c>
      <c r="F46" s="341"/>
      <c r="G46" s="4"/>
      <c r="H46" s="4">
        <f t="shared" si="72"/>
        <v>0</v>
      </c>
      <c r="I46" s="4">
        <f t="shared" si="73"/>
        <v>0</v>
      </c>
      <c r="J46" s="4"/>
      <c r="K46" s="28">
        <f t="shared" si="76"/>
        <v>0.08</v>
      </c>
      <c r="L46" s="28">
        <f t="shared" si="77"/>
        <v>0.02</v>
      </c>
      <c r="M46" s="28">
        <f t="shared" si="78"/>
        <v>0.9</v>
      </c>
      <c r="N46" s="28">
        <f t="shared" si="79"/>
        <v>0</v>
      </c>
      <c r="O46" s="28">
        <f t="shared" si="80"/>
        <v>0</v>
      </c>
      <c r="P46" s="28">
        <f t="shared" si="81"/>
        <v>0</v>
      </c>
      <c r="Q46" s="28"/>
      <c r="R46" s="28"/>
      <c r="S46" s="28"/>
      <c r="T46" s="28"/>
      <c r="U46" s="27"/>
      <c r="V46" s="27"/>
      <c r="W46" s="4"/>
      <c r="X46" s="27">
        <f t="shared" si="60"/>
        <v>0</v>
      </c>
      <c r="Y46" s="27">
        <f t="shared" si="61"/>
        <v>0</v>
      </c>
      <c r="Z46" s="27">
        <f t="shared" si="62"/>
        <v>0</v>
      </c>
      <c r="AA46" s="27">
        <f t="shared" si="63"/>
        <v>0</v>
      </c>
      <c r="AB46" s="27">
        <f t="shared" si="64"/>
        <v>0</v>
      </c>
      <c r="AC46" s="27">
        <f t="shared" si="65"/>
        <v>0</v>
      </c>
      <c r="AD46" s="27"/>
      <c r="AE46" s="27"/>
      <c r="AF46" s="4"/>
      <c r="AG46" s="4"/>
      <c r="AH46" s="4"/>
      <c r="AI46" s="4"/>
      <c r="AJ46" s="2"/>
      <c r="AK46" s="20">
        <f>'Ward Details'!I13</f>
        <v>0</v>
      </c>
      <c r="AL46" s="20">
        <f>'Ward Details'!J13</f>
        <v>0</v>
      </c>
      <c r="AM46" s="2"/>
      <c r="AN46" s="105">
        <f t="shared" si="66"/>
        <v>0</v>
      </c>
      <c r="AO46" s="105">
        <f t="shared" si="67"/>
        <v>0</v>
      </c>
      <c r="AP46" s="105">
        <f t="shared" si="68"/>
        <v>0</v>
      </c>
      <c r="AQ46" s="105">
        <f t="shared" si="69"/>
        <v>0</v>
      </c>
      <c r="AR46" s="105">
        <f t="shared" si="70"/>
        <v>0</v>
      </c>
      <c r="AS46" s="105">
        <f t="shared" si="71"/>
        <v>0</v>
      </c>
      <c r="AT46" s="27"/>
      <c r="AU46" s="27"/>
      <c r="AV46" s="27"/>
      <c r="AW46" s="27"/>
      <c r="AX46" s="27"/>
      <c r="AY46" s="27"/>
      <c r="AZ46" s="39"/>
    </row>
    <row r="47" spans="1:52" ht="12.75" hidden="1">
      <c r="A47" s="102" t="str">
        <f>'Ward Details'!A14</f>
        <v>Ward 8</v>
      </c>
      <c r="B47" s="20">
        <f>'Ward Details'!G14</f>
        <v>0</v>
      </c>
      <c r="C47" s="20">
        <f>'Ward Details'!H14</f>
        <v>0</v>
      </c>
      <c r="D47" s="20"/>
      <c r="E47" s="340">
        <f t="shared" si="75"/>
        <v>1</v>
      </c>
      <c r="F47" s="341"/>
      <c r="G47" s="4"/>
      <c r="H47" s="4">
        <f t="shared" si="72"/>
        <v>0</v>
      </c>
      <c r="I47" s="4">
        <f t="shared" si="73"/>
        <v>0</v>
      </c>
      <c r="J47" s="4"/>
      <c r="K47" s="28">
        <f t="shared" si="76"/>
        <v>0.08</v>
      </c>
      <c r="L47" s="28">
        <f t="shared" si="77"/>
        <v>0.02</v>
      </c>
      <c r="M47" s="28">
        <f t="shared" si="78"/>
        <v>0.9</v>
      </c>
      <c r="N47" s="28">
        <f t="shared" si="79"/>
        <v>0</v>
      </c>
      <c r="O47" s="28">
        <f t="shared" si="80"/>
        <v>0</v>
      </c>
      <c r="P47" s="28">
        <f t="shared" si="81"/>
        <v>0</v>
      </c>
      <c r="Q47" s="28"/>
      <c r="R47" s="28"/>
      <c r="S47" s="28"/>
      <c r="T47" s="28"/>
      <c r="U47" s="27"/>
      <c r="V47" s="27"/>
      <c r="W47" s="4"/>
      <c r="X47" s="27">
        <f t="shared" si="60"/>
        <v>0</v>
      </c>
      <c r="Y47" s="27">
        <f t="shared" si="61"/>
        <v>0</v>
      </c>
      <c r="Z47" s="27">
        <f t="shared" si="62"/>
        <v>0</v>
      </c>
      <c r="AA47" s="27">
        <f t="shared" si="63"/>
        <v>0</v>
      </c>
      <c r="AB47" s="27">
        <f t="shared" si="64"/>
        <v>0</v>
      </c>
      <c r="AC47" s="27">
        <f t="shared" si="65"/>
        <v>0</v>
      </c>
      <c r="AD47" s="27"/>
      <c r="AE47" s="27"/>
      <c r="AF47" s="4"/>
      <c r="AG47" s="4"/>
      <c r="AH47" s="4"/>
      <c r="AI47" s="4"/>
      <c r="AJ47" s="2"/>
      <c r="AK47" s="20">
        <f>'Ward Details'!I14</f>
        <v>0</v>
      </c>
      <c r="AL47" s="20">
        <f>'Ward Details'!J14</f>
        <v>0</v>
      </c>
      <c r="AM47" s="2"/>
      <c r="AN47" s="105">
        <f t="shared" si="66"/>
        <v>0</v>
      </c>
      <c r="AO47" s="105">
        <f t="shared" si="67"/>
        <v>0</v>
      </c>
      <c r="AP47" s="105">
        <f t="shared" si="68"/>
        <v>0</v>
      </c>
      <c r="AQ47" s="105">
        <f t="shared" si="69"/>
        <v>0</v>
      </c>
      <c r="AR47" s="105">
        <f t="shared" si="70"/>
        <v>0</v>
      </c>
      <c r="AS47" s="105">
        <f t="shared" si="71"/>
        <v>0</v>
      </c>
      <c r="AT47" s="27"/>
      <c r="AU47" s="27"/>
      <c r="AV47" s="27"/>
      <c r="AW47" s="27"/>
      <c r="AX47" s="27"/>
      <c r="AY47" s="27"/>
      <c r="AZ47" s="39"/>
    </row>
    <row r="48" spans="1:52" ht="12.75" hidden="1">
      <c r="A48" s="102" t="str">
        <f>'Ward Details'!A15</f>
        <v>Ward 9</v>
      </c>
      <c r="B48" s="20">
        <f>'Ward Details'!G15</f>
        <v>0</v>
      </c>
      <c r="C48" s="20">
        <f>'Ward Details'!H15</f>
        <v>0</v>
      </c>
      <c r="D48" s="20"/>
      <c r="E48" s="340">
        <f t="shared" si="75"/>
        <v>1</v>
      </c>
      <c r="F48" s="341"/>
      <c r="G48" s="4"/>
      <c r="H48" s="4">
        <f t="shared" si="72"/>
        <v>0</v>
      </c>
      <c r="I48" s="4">
        <f t="shared" si="73"/>
        <v>0</v>
      </c>
      <c r="J48" s="4"/>
      <c r="K48" s="28">
        <f t="shared" si="76"/>
        <v>0.08</v>
      </c>
      <c r="L48" s="28">
        <f t="shared" si="77"/>
        <v>0.02</v>
      </c>
      <c r="M48" s="28">
        <f t="shared" si="78"/>
        <v>0.9</v>
      </c>
      <c r="N48" s="28">
        <f t="shared" si="79"/>
        <v>0</v>
      </c>
      <c r="O48" s="28">
        <f t="shared" si="80"/>
        <v>0</v>
      </c>
      <c r="P48" s="28">
        <f t="shared" si="81"/>
        <v>0</v>
      </c>
      <c r="Q48" s="28"/>
      <c r="R48" s="28"/>
      <c r="S48" s="28"/>
      <c r="T48" s="28"/>
      <c r="U48" s="27"/>
      <c r="V48" s="27"/>
      <c r="W48" s="4"/>
      <c r="X48" s="27">
        <f t="shared" si="60"/>
        <v>0</v>
      </c>
      <c r="Y48" s="27">
        <f t="shared" si="61"/>
        <v>0</v>
      </c>
      <c r="Z48" s="27">
        <f t="shared" si="62"/>
        <v>0</v>
      </c>
      <c r="AA48" s="27">
        <f t="shared" si="63"/>
        <v>0</v>
      </c>
      <c r="AB48" s="27">
        <f t="shared" si="64"/>
        <v>0</v>
      </c>
      <c r="AC48" s="27">
        <f t="shared" si="65"/>
        <v>0</v>
      </c>
      <c r="AD48" s="27"/>
      <c r="AE48" s="27"/>
      <c r="AF48" s="4"/>
      <c r="AG48" s="4"/>
      <c r="AH48" s="4"/>
      <c r="AI48" s="4"/>
      <c r="AJ48" s="2"/>
      <c r="AK48" s="20">
        <f>'Ward Details'!I15</f>
        <v>0</v>
      </c>
      <c r="AL48" s="20">
        <f>'Ward Details'!J15</f>
        <v>0</v>
      </c>
      <c r="AM48" s="2"/>
      <c r="AN48" s="105">
        <f t="shared" si="66"/>
        <v>0</v>
      </c>
      <c r="AO48" s="105">
        <f t="shared" si="67"/>
        <v>0</v>
      </c>
      <c r="AP48" s="105">
        <f t="shared" si="68"/>
        <v>0</v>
      </c>
      <c r="AQ48" s="105">
        <f t="shared" si="69"/>
        <v>0</v>
      </c>
      <c r="AR48" s="105">
        <f t="shared" si="70"/>
        <v>0</v>
      </c>
      <c r="AS48" s="105">
        <f t="shared" si="71"/>
        <v>0</v>
      </c>
      <c r="AT48" s="27"/>
      <c r="AU48" s="27"/>
      <c r="AV48" s="27"/>
      <c r="AW48" s="27"/>
      <c r="AX48" s="27"/>
      <c r="AY48" s="27"/>
      <c r="AZ48" s="39"/>
    </row>
    <row r="49" spans="1:52" ht="12.75" hidden="1">
      <c r="A49" s="102" t="str">
        <f>'Ward Details'!A16</f>
        <v>Ward 10</v>
      </c>
      <c r="B49" s="20">
        <f>'Ward Details'!G16</f>
        <v>0</v>
      </c>
      <c r="C49" s="20">
        <f>'Ward Details'!H16</f>
        <v>0</v>
      </c>
      <c r="D49" s="20"/>
      <c r="E49" s="340">
        <f t="shared" si="75"/>
        <v>1</v>
      </c>
      <c r="F49" s="341"/>
      <c r="G49" s="4"/>
      <c r="H49" s="4">
        <f t="shared" si="72"/>
        <v>0</v>
      </c>
      <c r="I49" s="4">
        <f t="shared" si="73"/>
        <v>0</v>
      </c>
      <c r="J49" s="4"/>
      <c r="K49" s="28">
        <f t="shared" si="76"/>
        <v>0.08</v>
      </c>
      <c r="L49" s="28">
        <f t="shared" si="77"/>
        <v>0.02</v>
      </c>
      <c r="M49" s="28">
        <f t="shared" si="78"/>
        <v>0.9</v>
      </c>
      <c r="N49" s="28">
        <f t="shared" si="79"/>
        <v>0</v>
      </c>
      <c r="O49" s="28">
        <f t="shared" si="80"/>
        <v>0</v>
      </c>
      <c r="P49" s="28">
        <f t="shared" si="81"/>
        <v>0</v>
      </c>
      <c r="Q49" s="28"/>
      <c r="R49" s="28"/>
      <c r="S49" s="28"/>
      <c r="T49" s="28"/>
      <c r="U49" s="27"/>
      <c r="V49" s="27"/>
      <c r="W49" s="4"/>
      <c r="X49" s="27">
        <f t="shared" si="60"/>
        <v>0</v>
      </c>
      <c r="Y49" s="27">
        <f t="shared" si="61"/>
        <v>0</v>
      </c>
      <c r="Z49" s="27">
        <f t="shared" si="62"/>
        <v>0</v>
      </c>
      <c r="AA49" s="27">
        <f t="shared" si="63"/>
        <v>0</v>
      </c>
      <c r="AB49" s="27">
        <f t="shared" si="64"/>
        <v>0</v>
      </c>
      <c r="AC49" s="27">
        <f t="shared" si="65"/>
        <v>0</v>
      </c>
      <c r="AD49" s="27"/>
      <c r="AE49" s="27"/>
      <c r="AF49" s="4"/>
      <c r="AG49" s="4"/>
      <c r="AH49" s="4"/>
      <c r="AI49" s="4"/>
      <c r="AJ49" s="2"/>
      <c r="AK49" s="20">
        <f>'Ward Details'!I16</f>
        <v>0</v>
      </c>
      <c r="AL49" s="20">
        <f>'Ward Details'!J16</f>
        <v>0</v>
      </c>
      <c r="AM49" s="2"/>
      <c r="AN49" s="105">
        <f t="shared" si="66"/>
        <v>0</v>
      </c>
      <c r="AO49" s="105">
        <f t="shared" si="67"/>
        <v>0</v>
      </c>
      <c r="AP49" s="105">
        <f t="shared" si="68"/>
        <v>0</v>
      </c>
      <c r="AQ49" s="105">
        <f t="shared" si="69"/>
        <v>0</v>
      </c>
      <c r="AR49" s="105">
        <f t="shared" si="70"/>
        <v>0</v>
      </c>
      <c r="AS49" s="105">
        <f t="shared" si="71"/>
        <v>0</v>
      </c>
      <c r="AT49" s="27"/>
      <c r="AU49" s="27"/>
      <c r="AV49" s="27"/>
      <c r="AW49" s="27"/>
      <c r="AX49" s="27"/>
      <c r="AY49" s="27"/>
      <c r="AZ49" s="39"/>
    </row>
    <row r="50" spans="1:52" ht="12.75" hidden="1">
      <c r="A50" s="102" t="str">
        <f>'Ward Details'!A17</f>
        <v>Ward 11</v>
      </c>
      <c r="B50" s="20">
        <f>'Ward Details'!G17</f>
        <v>0</v>
      </c>
      <c r="C50" s="20">
        <f>'Ward Details'!H17</f>
        <v>0</v>
      </c>
      <c r="D50" s="20"/>
      <c r="E50" s="340">
        <f t="shared" si="75"/>
        <v>1</v>
      </c>
      <c r="F50" s="341"/>
      <c r="G50" s="4"/>
      <c r="H50" s="4">
        <f t="shared" si="72"/>
        <v>0</v>
      </c>
      <c r="I50" s="4">
        <f t="shared" si="73"/>
        <v>0</v>
      </c>
      <c r="J50" s="4"/>
      <c r="K50" s="28">
        <f t="shared" si="76"/>
        <v>0.08</v>
      </c>
      <c r="L50" s="28">
        <f t="shared" si="77"/>
        <v>0.02</v>
      </c>
      <c r="M50" s="28">
        <f t="shared" si="78"/>
        <v>0.9</v>
      </c>
      <c r="N50" s="28">
        <f t="shared" si="79"/>
        <v>0</v>
      </c>
      <c r="O50" s="28">
        <f t="shared" si="80"/>
        <v>0</v>
      </c>
      <c r="P50" s="28">
        <f t="shared" si="81"/>
        <v>0</v>
      </c>
      <c r="Q50" s="28"/>
      <c r="R50" s="28"/>
      <c r="S50" s="28"/>
      <c r="T50" s="28"/>
      <c r="U50" s="27"/>
      <c r="V50" s="27"/>
      <c r="W50" s="4"/>
      <c r="X50" s="27">
        <f t="shared" si="60"/>
        <v>0</v>
      </c>
      <c r="Y50" s="27">
        <f t="shared" si="61"/>
        <v>0</v>
      </c>
      <c r="Z50" s="27">
        <f t="shared" si="62"/>
        <v>0</v>
      </c>
      <c r="AA50" s="27">
        <f t="shared" si="63"/>
        <v>0</v>
      </c>
      <c r="AB50" s="27">
        <f t="shared" si="64"/>
        <v>0</v>
      </c>
      <c r="AC50" s="27">
        <f t="shared" si="65"/>
        <v>0</v>
      </c>
      <c r="AD50" s="27"/>
      <c r="AE50" s="27"/>
      <c r="AF50" s="4"/>
      <c r="AG50" s="4"/>
      <c r="AH50" s="4"/>
      <c r="AI50" s="4"/>
      <c r="AJ50" s="2"/>
      <c r="AK50" s="20">
        <f>'Ward Details'!I17</f>
        <v>0</v>
      </c>
      <c r="AL50" s="20">
        <f>'Ward Details'!J17</f>
        <v>0</v>
      </c>
      <c r="AM50" s="2"/>
      <c r="AN50" s="105">
        <f t="shared" si="66"/>
        <v>0</v>
      </c>
      <c r="AO50" s="105">
        <f t="shared" si="67"/>
        <v>0</v>
      </c>
      <c r="AP50" s="105">
        <f t="shared" si="68"/>
        <v>0</v>
      </c>
      <c r="AQ50" s="105">
        <f t="shared" si="69"/>
        <v>0</v>
      </c>
      <c r="AR50" s="105">
        <f t="shared" si="70"/>
        <v>0</v>
      </c>
      <c r="AS50" s="105">
        <f t="shared" si="71"/>
        <v>0</v>
      </c>
      <c r="AT50" s="27"/>
      <c r="AU50" s="27"/>
      <c r="AV50" s="27"/>
      <c r="AW50" s="27"/>
      <c r="AX50" s="27"/>
      <c r="AY50" s="27"/>
      <c r="AZ50" s="39"/>
    </row>
    <row r="51" spans="1:52" ht="12.75" hidden="1">
      <c r="A51" s="102" t="str">
        <f>'Ward Details'!A18</f>
        <v>Ward 12</v>
      </c>
      <c r="B51" s="20">
        <f>'Ward Details'!G18</f>
        <v>0</v>
      </c>
      <c r="C51" s="20">
        <f>'Ward Details'!H18</f>
        <v>0</v>
      </c>
      <c r="D51" s="20"/>
      <c r="E51" s="340">
        <f t="shared" si="75"/>
        <v>1</v>
      </c>
      <c r="F51" s="341"/>
      <c r="G51" s="4"/>
      <c r="H51" s="4">
        <f t="shared" si="72"/>
        <v>0</v>
      </c>
      <c r="I51" s="4">
        <f t="shared" si="73"/>
        <v>0</v>
      </c>
      <c r="J51" s="4"/>
      <c r="K51" s="28">
        <f t="shared" si="76"/>
        <v>0.08</v>
      </c>
      <c r="L51" s="28">
        <f t="shared" si="77"/>
        <v>0.02</v>
      </c>
      <c r="M51" s="28">
        <f t="shared" si="78"/>
        <v>0.9</v>
      </c>
      <c r="N51" s="28">
        <f t="shared" si="79"/>
        <v>0</v>
      </c>
      <c r="O51" s="28">
        <f t="shared" si="80"/>
        <v>0</v>
      </c>
      <c r="P51" s="28">
        <f t="shared" si="81"/>
        <v>0</v>
      </c>
      <c r="Q51" s="28"/>
      <c r="R51" s="28"/>
      <c r="S51" s="28"/>
      <c r="T51" s="28"/>
      <c r="U51" s="27"/>
      <c r="V51" s="27"/>
      <c r="W51" s="4"/>
      <c r="X51" s="27">
        <f t="shared" si="60"/>
        <v>0</v>
      </c>
      <c r="Y51" s="27">
        <f t="shared" si="61"/>
        <v>0</v>
      </c>
      <c r="Z51" s="27">
        <f t="shared" si="62"/>
        <v>0</v>
      </c>
      <c r="AA51" s="27">
        <f t="shared" si="63"/>
        <v>0</v>
      </c>
      <c r="AB51" s="27">
        <f t="shared" si="64"/>
        <v>0</v>
      </c>
      <c r="AC51" s="27">
        <f t="shared" si="65"/>
        <v>0</v>
      </c>
      <c r="AD51" s="27"/>
      <c r="AE51" s="27"/>
      <c r="AF51" s="4"/>
      <c r="AG51" s="4"/>
      <c r="AH51" s="4"/>
      <c r="AI51" s="4"/>
      <c r="AJ51" s="2"/>
      <c r="AK51" s="20">
        <f>'Ward Details'!I18</f>
        <v>0</v>
      </c>
      <c r="AL51" s="20">
        <f>'Ward Details'!J18</f>
        <v>0</v>
      </c>
      <c r="AM51" s="2"/>
      <c r="AN51" s="105">
        <f t="shared" si="66"/>
        <v>0</v>
      </c>
      <c r="AO51" s="105">
        <f t="shared" si="67"/>
        <v>0</v>
      </c>
      <c r="AP51" s="105">
        <f t="shared" si="68"/>
        <v>0</v>
      </c>
      <c r="AQ51" s="105">
        <f t="shared" si="69"/>
        <v>0</v>
      </c>
      <c r="AR51" s="105">
        <f t="shared" si="70"/>
        <v>0</v>
      </c>
      <c r="AS51" s="105">
        <f t="shared" si="71"/>
        <v>0</v>
      </c>
      <c r="AT51" s="27"/>
      <c r="AU51" s="27"/>
      <c r="AV51" s="27"/>
      <c r="AW51" s="27"/>
      <c r="AX51" s="27"/>
      <c r="AY51" s="27"/>
      <c r="AZ51" s="39"/>
    </row>
    <row r="52" spans="1:52" ht="12.75" hidden="1">
      <c r="A52" s="102" t="str">
        <f>'Ward Details'!A19</f>
        <v>Ward 13</v>
      </c>
      <c r="B52" s="20">
        <f>'Ward Details'!G19</f>
        <v>0</v>
      </c>
      <c r="C52" s="20">
        <f>'Ward Details'!H19</f>
        <v>0</v>
      </c>
      <c r="D52" s="20"/>
      <c r="E52" s="340">
        <f t="shared" si="75"/>
        <v>1</v>
      </c>
      <c r="F52" s="341"/>
      <c r="G52" s="4"/>
      <c r="H52" s="4">
        <f t="shared" si="72"/>
        <v>0</v>
      </c>
      <c r="I52" s="4">
        <f t="shared" si="73"/>
        <v>0</v>
      </c>
      <c r="J52" s="4"/>
      <c r="K52" s="28">
        <f t="shared" si="76"/>
        <v>0.08</v>
      </c>
      <c r="L52" s="28">
        <f t="shared" si="77"/>
        <v>0.02</v>
      </c>
      <c r="M52" s="28">
        <f t="shared" si="78"/>
        <v>0.9</v>
      </c>
      <c r="N52" s="28">
        <f t="shared" si="79"/>
        <v>0</v>
      </c>
      <c r="O52" s="28">
        <f t="shared" si="80"/>
        <v>0</v>
      </c>
      <c r="P52" s="28">
        <f t="shared" si="81"/>
        <v>0</v>
      </c>
      <c r="Q52" s="28"/>
      <c r="R52" s="28"/>
      <c r="S52" s="28"/>
      <c r="T52" s="28"/>
      <c r="U52" s="27"/>
      <c r="V52" s="27"/>
      <c r="W52" s="4"/>
      <c r="X52" s="27">
        <f t="shared" si="60"/>
        <v>0</v>
      </c>
      <c r="Y52" s="27">
        <f t="shared" si="61"/>
        <v>0</v>
      </c>
      <c r="Z52" s="27">
        <f t="shared" si="62"/>
        <v>0</v>
      </c>
      <c r="AA52" s="27">
        <f t="shared" si="63"/>
        <v>0</v>
      </c>
      <c r="AB52" s="27">
        <f t="shared" si="64"/>
        <v>0</v>
      </c>
      <c r="AC52" s="27">
        <f t="shared" si="65"/>
        <v>0</v>
      </c>
      <c r="AD52" s="27"/>
      <c r="AE52" s="27"/>
      <c r="AF52" s="4"/>
      <c r="AG52" s="4"/>
      <c r="AH52" s="4"/>
      <c r="AI52" s="4"/>
      <c r="AJ52" s="2"/>
      <c r="AK52" s="20">
        <f>'Ward Details'!I19</f>
        <v>0</v>
      </c>
      <c r="AL52" s="20">
        <f>'Ward Details'!J19</f>
        <v>0</v>
      </c>
      <c r="AM52" s="2"/>
      <c r="AN52" s="105">
        <f t="shared" si="66"/>
        <v>0</v>
      </c>
      <c r="AO52" s="105">
        <f t="shared" si="67"/>
        <v>0</v>
      </c>
      <c r="AP52" s="105">
        <f t="shared" si="68"/>
        <v>0</v>
      </c>
      <c r="AQ52" s="105">
        <f t="shared" si="69"/>
        <v>0</v>
      </c>
      <c r="AR52" s="105">
        <f t="shared" si="70"/>
        <v>0</v>
      </c>
      <c r="AS52" s="105">
        <f t="shared" si="71"/>
        <v>0</v>
      </c>
      <c r="AT52" s="27"/>
      <c r="AU52" s="27"/>
      <c r="AV52" s="27"/>
      <c r="AW52" s="27"/>
      <c r="AX52" s="27"/>
      <c r="AY52" s="27"/>
      <c r="AZ52" s="39"/>
    </row>
    <row r="53" spans="1:52" ht="12.75" hidden="1">
      <c r="A53" s="102" t="str">
        <f>'Ward Details'!A20</f>
        <v>Ward 14</v>
      </c>
      <c r="B53" s="20">
        <f>'Ward Details'!G20</f>
        <v>0</v>
      </c>
      <c r="C53" s="20">
        <f>'Ward Details'!H20</f>
        <v>0</v>
      </c>
      <c r="D53" s="20"/>
      <c r="E53" s="340">
        <f t="shared" si="75"/>
        <v>1</v>
      </c>
      <c r="F53" s="341"/>
      <c r="G53" s="4"/>
      <c r="H53" s="4">
        <f t="shared" si="72"/>
        <v>0</v>
      </c>
      <c r="I53" s="4">
        <f t="shared" si="73"/>
        <v>0</v>
      </c>
      <c r="J53" s="4"/>
      <c r="K53" s="28">
        <f t="shared" si="76"/>
        <v>0.08</v>
      </c>
      <c r="L53" s="28">
        <f t="shared" si="77"/>
        <v>0.02</v>
      </c>
      <c r="M53" s="28">
        <f t="shared" si="78"/>
        <v>0.9</v>
      </c>
      <c r="N53" s="28">
        <f t="shared" si="79"/>
        <v>0</v>
      </c>
      <c r="O53" s="28">
        <f t="shared" si="80"/>
        <v>0</v>
      </c>
      <c r="P53" s="28">
        <f t="shared" si="81"/>
        <v>0</v>
      </c>
      <c r="Q53" s="28"/>
      <c r="R53" s="28"/>
      <c r="S53" s="28"/>
      <c r="T53" s="28"/>
      <c r="U53" s="27"/>
      <c r="V53" s="27"/>
      <c r="W53" s="4"/>
      <c r="X53" s="27">
        <f t="shared" si="60"/>
        <v>0</v>
      </c>
      <c r="Y53" s="27">
        <f t="shared" si="61"/>
        <v>0</v>
      </c>
      <c r="Z53" s="27">
        <f t="shared" si="62"/>
        <v>0</v>
      </c>
      <c r="AA53" s="27">
        <f t="shared" si="63"/>
        <v>0</v>
      </c>
      <c r="AB53" s="27">
        <f t="shared" si="64"/>
        <v>0</v>
      </c>
      <c r="AC53" s="27">
        <f t="shared" si="65"/>
        <v>0</v>
      </c>
      <c r="AD53" s="27"/>
      <c r="AE53" s="27"/>
      <c r="AF53" s="4"/>
      <c r="AG53" s="4"/>
      <c r="AH53" s="4"/>
      <c r="AI53" s="4"/>
      <c r="AJ53" s="2"/>
      <c r="AK53" s="20">
        <f>'Ward Details'!I20</f>
        <v>0</v>
      </c>
      <c r="AL53" s="20">
        <f>'Ward Details'!J20</f>
        <v>0</v>
      </c>
      <c r="AM53" s="2"/>
      <c r="AN53" s="105">
        <f t="shared" si="66"/>
        <v>0</v>
      </c>
      <c r="AO53" s="105">
        <f t="shared" si="67"/>
        <v>0</v>
      </c>
      <c r="AP53" s="105">
        <f t="shared" si="68"/>
        <v>0</v>
      </c>
      <c r="AQ53" s="105">
        <f t="shared" si="69"/>
        <v>0</v>
      </c>
      <c r="AR53" s="105">
        <f t="shared" si="70"/>
        <v>0</v>
      </c>
      <c r="AS53" s="105">
        <f t="shared" si="71"/>
        <v>0</v>
      </c>
      <c r="AT53" s="27"/>
      <c r="AU53" s="27"/>
      <c r="AV53" s="27"/>
      <c r="AW53" s="27"/>
      <c r="AX53" s="27"/>
      <c r="AY53" s="27"/>
      <c r="AZ53" s="39"/>
    </row>
    <row r="54" spans="1:52" ht="12.75" hidden="1">
      <c r="A54" s="102" t="str">
        <f>'Ward Details'!A21</f>
        <v>Ward 15</v>
      </c>
      <c r="B54" s="20">
        <f>'Ward Details'!G21</f>
        <v>0</v>
      </c>
      <c r="C54" s="20">
        <f>'Ward Details'!H21</f>
        <v>0</v>
      </c>
      <c r="D54" s="20"/>
      <c r="E54" s="340">
        <f t="shared" si="75"/>
        <v>1</v>
      </c>
      <c r="F54" s="341"/>
      <c r="G54" s="4"/>
      <c r="H54" s="4">
        <f t="shared" si="72"/>
        <v>0</v>
      </c>
      <c r="I54" s="4">
        <f t="shared" si="73"/>
        <v>0</v>
      </c>
      <c r="J54" s="4"/>
      <c r="K54" s="28">
        <f t="shared" si="76"/>
        <v>0.08</v>
      </c>
      <c r="L54" s="28">
        <f t="shared" si="77"/>
        <v>0.02</v>
      </c>
      <c r="M54" s="28">
        <f t="shared" si="78"/>
        <v>0.9</v>
      </c>
      <c r="N54" s="28">
        <f t="shared" si="79"/>
        <v>0</v>
      </c>
      <c r="O54" s="28">
        <f t="shared" si="80"/>
        <v>0</v>
      </c>
      <c r="P54" s="28">
        <f t="shared" si="81"/>
        <v>0</v>
      </c>
      <c r="Q54" s="28"/>
      <c r="R54" s="28"/>
      <c r="S54" s="28"/>
      <c r="T54" s="28"/>
      <c r="U54" s="27"/>
      <c r="V54" s="27"/>
      <c r="W54" s="4"/>
      <c r="X54" s="27">
        <f t="shared" si="60"/>
        <v>0</v>
      </c>
      <c r="Y54" s="27">
        <f t="shared" si="61"/>
        <v>0</v>
      </c>
      <c r="Z54" s="27">
        <f t="shared" si="62"/>
        <v>0</v>
      </c>
      <c r="AA54" s="27">
        <f t="shared" si="63"/>
        <v>0</v>
      </c>
      <c r="AB54" s="27">
        <f t="shared" si="64"/>
        <v>0</v>
      </c>
      <c r="AC54" s="27">
        <f t="shared" si="65"/>
        <v>0</v>
      </c>
      <c r="AD54" s="27"/>
      <c r="AE54" s="27"/>
      <c r="AF54" s="4"/>
      <c r="AG54" s="4"/>
      <c r="AH54" s="4"/>
      <c r="AI54" s="4"/>
      <c r="AJ54" s="2"/>
      <c r="AK54" s="20">
        <f>'Ward Details'!I21</f>
        <v>0</v>
      </c>
      <c r="AL54" s="20">
        <f>'Ward Details'!J21</f>
        <v>0</v>
      </c>
      <c r="AM54" s="2"/>
      <c r="AN54" s="105">
        <f t="shared" si="66"/>
        <v>0</v>
      </c>
      <c r="AO54" s="105">
        <f t="shared" si="67"/>
        <v>0</v>
      </c>
      <c r="AP54" s="105">
        <f t="shared" si="68"/>
        <v>0</v>
      </c>
      <c r="AQ54" s="105">
        <f t="shared" si="69"/>
        <v>0</v>
      </c>
      <c r="AR54" s="105">
        <f t="shared" si="70"/>
        <v>0</v>
      </c>
      <c r="AS54" s="105">
        <f t="shared" si="71"/>
        <v>0</v>
      </c>
      <c r="AT54" s="27"/>
      <c r="AU54" s="27"/>
      <c r="AV54" s="27"/>
      <c r="AW54" s="27"/>
      <c r="AX54" s="27"/>
      <c r="AY54" s="27"/>
      <c r="AZ54" s="39"/>
    </row>
    <row r="55" spans="1:52" ht="12.75" hidden="1">
      <c r="A55" s="102" t="str">
        <f>'Ward Details'!A22</f>
        <v>Ward 16</v>
      </c>
      <c r="B55" s="20">
        <f>'Ward Details'!G22</f>
        <v>0</v>
      </c>
      <c r="C55" s="20">
        <f>'Ward Details'!H22</f>
        <v>0</v>
      </c>
      <c r="D55" s="20"/>
      <c r="E55" s="340">
        <f t="shared" si="75"/>
        <v>1</v>
      </c>
      <c r="F55" s="341"/>
      <c r="G55" s="4"/>
      <c r="H55" s="4">
        <f t="shared" si="72"/>
        <v>0</v>
      </c>
      <c r="I55" s="4">
        <f t="shared" si="73"/>
        <v>0</v>
      </c>
      <c r="J55" s="4"/>
      <c r="K55" s="28">
        <f t="shared" si="76"/>
        <v>0.08</v>
      </c>
      <c r="L55" s="28">
        <f t="shared" si="77"/>
        <v>0.02</v>
      </c>
      <c r="M55" s="28">
        <f t="shared" si="78"/>
        <v>0.9</v>
      </c>
      <c r="N55" s="28">
        <f t="shared" si="79"/>
        <v>0</v>
      </c>
      <c r="O55" s="28">
        <f t="shared" si="80"/>
        <v>0</v>
      </c>
      <c r="P55" s="28">
        <f t="shared" si="81"/>
        <v>0</v>
      </c>
      <c r="Q55" s="28"/>
      <c r="R55" s="28"/>
      <c r="S55" s="28"/>
      <c r="T55" s="28"/>
      <c r="U55" s="27"/>
      <c r="V55" s="27"/>
      <c r="W55" s="4"/>
      <c r="X55" s="27">
        <f t="shared" si="60"/>
        <v>0</v>
      </c>
      <c r="Y55" s="27">
        <f t="shared" si="61"/>
        <v>0</v>
      </c>
      <c r="Z55" s="27">
        <f t="shared" si="62"/>
        <v>0</v>
      </c>
      <c r="AA55" s="27">
        <f t="shared" si="63"/>
        <v>0</v>
      </c>
      <c r="AB55" s="27">
        <f t="shared" si="64"/>
        <v>0</v>
      </c>
      <c r="AC55" s="27">
        <f t="shared" si="65"/>
        <v>0</v>
      </c>
      <c r="AD55" s="27"/>
      <c r="AE55" s="27"/>
      <c r="AF55" s="4"/>
      <c r="AG55" s="4"/>
      <c r="AH55" s="4"/>
      <c r="AI55" s="4"/>
      <c r="AJ55" s="2"/>
      <c r="AK55" s="20">
        <f>'Ward Details'!I22</f>
        <v>0</v>
      </c>
      <c r="AL55" s="20">
        <f>'Ward Details'!J22</f>
        <v>0</v>
      </c>
      <c r="AM55" s="2"/>
      <c r="AN55" s="105">
        <f t="shared" si="66"/>
        <v>0</v>
      </c>
      <c r="AO55" s="105">
        <f t="shared" si="67"/>
        <v>0</v>
      </c>
      <c r="AP55" s="105">
        <f t="shared" si="68"/>
        <v>0</v>
      </c>
      <c r="AQ55" s="105">
        <f t="shared" si="69"/>
        <v>0</v>
      </c>
      <c r="AR55" s="105">
        <f t="shared" si="70"/>
        <v>0</v>
      </c>
      <c r="AS55" s="105">
        <f t="shared" si="71"/>
        <v>0</v>
      </c>
      <c r="AT55" s="27"/>
      <c r="AU55" s="27"/>
      <c r="AV55" s="27"/>
      <c r="AW55" s="27"/>
      <c r="AX55" s="27"/>
      <c r="AY55" s="27"/>
      <c r="AZ55" s="39"/>
    </row>
    <row r="56" spans="1:52" ht="12.75" hidden="1">
      <c r="A56" s="102" t="str">
        <f>'Ward Details'!A23</f>
        <v>Ward 17</v>
      </c>
      <c r="B56" s="20">
        <f>'Ward Details'!G23</f>
        <v>0</v>
      </c>
      <c r="C56" s="20">
        <f>'Ward Details'!H23</f>
        <v>0</v>
      </c>
      <c r="D56" s="20"/>
      <c r="E56" s="340">
        <f t="shared" si="75"/>
        <v>1</v>
      </c>
      <c r="F56" s="341"/>
      <c r="G56" s="4"/>
      <c r="H56" s="4">
        <f t="shared" si="72"/>
        <v>0</v>
      </c>
      <c r="I56" s="4">
        <f t="shared" si="73"/>
        <v>0</v>
      </c>
      <c r="J56" s="4"/>
      <c r="K56" s="28">
        <f t="shared" si="76"/>
        <v>0.08</v>
      </c>
      <c r="L56" s="28">
        <f t="shared" si="77"/>
        <v>0.02</v>
      </c>
      <c r="M56" s="28">
        <f t="shared" si="78"/>
        <v>0.9</v>
      </c>
      <c r="N56" s="28">
        <f t="shared" si="79"/>
        <v>0</v>
      </c>
      <c r="O56" s="28">
        <f t="shared" si="80"/>
        <v>0</v>
      </c>
      <c r="P56" s="28">
        <f t="shared" si="81"/>
        <v>0</v>
      </c>
      <c r="Q56" s="28"/>
      <c r="R56" s="28"/>
      <c r="S56" s="28"/>
      <c r="T56" s="28"/>
      <c r="U56" s="27"/>
      <c r="V56" s="27"/>
      <c r="W56" s="4"/>
      <c r="X56" s="27">
        <f t="shared" si="60"/>
        <v>0</v>
      </c>
      <c r="Y56" s="27">
        <f t="shared" si="61"/>
        <v>0</v>
      </c>
      <c r="Z56" s="27">
        <f t="shared" si="62"/>
        <v>0</v>
      </c>
      <c r="AA56" s="27">
        <f t="shared" si="63"/>
        <v>0</v>
      </c>
      <c r="AB56" s="27">
        <f t="shared" si="64"/>
        <v>0</v>
      </c>
      <c r="AC56" s="27">
        <f t="shared" si="65"/>
        <v>0</v>
      </c>
      <c r="AD56" s="27"/>
      <c r="AE56" s="27"/>
      <c r="AF56" s="4"/>
      <c r="AG56" s="4"/>
      <c r="AH56" s="4"/>
      <c r="AI56" s="4"/>
      <c r="AJ56" s="2"/>
      <c r="AK56" s="20">
        <f>'Ward Details'!I23</f>
        <v>0</v>
      </c>
      <c r="AL56" s="20">
        <f>'Ward Details'!J23</f>
        <v>0</v>
      </c>
      <c r="AM56" s="2"/>
      <c r="AN56" s="105">
        <f t="shared" si="66"/>
        <v>0</v>
      </c>
      <c r="AO56" s="105">
        <f t="shared" si="67"/>
        <v>0</v>
      </c>
      <c r="AP56" s="105">
        <f t="shared" si="68"/>
        <v>0</v>
      </c>
      <c r="AQ56" s="105">
        <f t="shared" si="69"/>
        <v>0</v>
      </c>
      <c r="AR56" s="105">
        <f t="shared" si="70"/>
        <v>0</v>
      </c>
      <c r="AS56" s="105">
        <f t="shared" si="71"/>
        <v>0</v>
      </c>
      <c r="AT56" s="27"/>
      <c r="AU56" s="27"/>
      <c r="AV56" s="27"/>
      <c r="AW56" s="27"/>
      <c r="AX56" s="27"/>
      <c r="AY56" s="27"/>
      <c r="AZ56" s="39"/>
    </row>
    <row r="57" spans="1:52" ht="12.75" hidden="1">
      <c r="A57" s="102" t="str">
        <f>'Ward Details'!A24</f>
        <v>Ward 18</v>
      </c>
      <c r="B57" s="20">
        <f>'Ward Details'!G24</f>
        <v>0</v>
      </c>
      <c r="C57" s="20">
        <f>'Ward Details'!H24</f>
        <v>0</v>
      </c>
      <c r="D57" s="20"/>
      <c r="E57" s="340">
        <f t="shared" si="75"/>
        <v>1</v>
      </c>
      <c r="F57" s="341"/>
      <c r="G57" s="4"/>
      <c r="H57" s="4">
        <f t="shared" si="72"/>
        <v>0</v>
      </c>
      <c r="I57" s="4">
        <f t="shared" si="73"/>
        <v>0</v>
      </c>
      <c r="J57" s="4"/>
      <c r="K57" s="28">
        <f t="shared" si="76"/>
        <v>0.08</v>
      </c>
      <c r="L57" s="28">
        <f t="shared" si="77"/>
        <v>0.02</v>
      </c>
      <c r="M57" s="28">
        <f t="shared" si="78"/>
        <v>0.9</v>
      </c>
      <c r="N57" s="28">
        <f t="shared" si="79"/>
        <v>0</v>
      </c>
      <c r="O57" s="28">
        <f t="shared" si="80"/>
        <v>0</v>
      </c>
      <c r="P57" s="28">
        <f t="shared" si="81"/>
        <v>0</v>
      </c>
      <c r="Q57" s="28"/>
      <c r="R57" s="28"/>
      <c r="S57" s="28"/>
      <c r="T57" s="28"/>
      <c r="U57" s="27"/>
      <c r="V57" s="27"/>
      <c r="W57" s="4"/>
      <c r="X57" s="27">
        <f t="shared" si="60"/>
        <v>0</v>
      </c>
      <c r="Y57" s="27">
        <f t="shared" si="61"/>
        <v>0</v>
      </c>
      <c r="Z57" s="27">
        <f t="shared" si="62"/>
        <v>0</v>
      </c>
      <c r="AA57" s="27">
        <f t="shared" si="63"/>
        <v>0</v>
      </c>
      <c r="AB57" s="27">
        <f t="shared" si="64"/>
        <v>0</v>
      </c>
      <c r="AC57" s="27">
        <f t="shared" si="65"/>
        <v>0</v>
      </c>
      <c r="AD57" s="27"/>
      <c r="AE57" s="27"/>
      <c r="AF57" s="4"/>
      <c r="AG57" s="4"/>
      <c r="AH57" s="4"/>
      <c r="AI57" s="4"/>
      <c r="AJ57" s="2"/>
      <c r="AK57" s="20">
        <f>'Ward Details'!I24</f>
        <v>0</v>
      </c>
      <c r="AL57" s="20">
        <f>'Ward Details'!J24</f>
        <v>0</v>
      </c>
      <c r="AM57" s="2"/>
      <c r="AN57" s="105">
        <f t="shared" si="66"/>
        <v>0</v>
      </c>
      <c r="AO57" s="105">
        <f t="shared" si="67"/>
        <v>0</v>
      </c>
      <c r="AP57" s="105">
        <f t="shared" si="68"/>
        <v>0</v>
      </c>
      <c r="AQ57" s="105">
        <f t="shared" si="69"/>
        <v>0</v>
      </c>
      <c r="AR57" s="105">
        <f t="shared" si="70"/>
        <v>0</v>
      </c>
      <c r="AS57" s="105">
        <f t="shared" si="71"/>
        <v>0</v>
      </c>
      <c r="AT57" s="27"/>
      <c r="AU57" s="27"/>
      <c r="AV57" s="27"/>
      <c r="AW57" s="27"/>
      <c r="AX57" s="27"/>
      <c r="AY57" s="27"/>
      <c r="AZ57" s="39"/>
    </row>
    <row r="58" spans="1:52" ht="12.75" hidden="1">
      <c r="A58" s="102" t="str">
        <f>'Ward Details'!A25</f>
        <v>Ward 19</v>
      </c>
      <c r="B58" s="20">
        <f>'Ward Details'!G25</f>
        <v>0</v>
      </c>
      <c r="C58" s="20">
        <f>'Ward Details'!H25</f>
        <v>0</v>
      </c>
      <c r="D58" s="20"/>
      <c r="E58" s="340">
        <f t="shared" si="75"/>
        <v>1</v>
      </c>
      <c r="F58" s="341"/>
      <c r="G58" s="4"/>
      <c r="H58" s="4">
        <f t="shared" si="72"/>
        <v>0</v>
      </c>
      <c r="I58" s="4">
        <f t="shared" si="73"/>
        <v>0</v>
      </c>
      <c r="J58" s="4"/>
      <c r="K58" s="28">
        <f t="shared" si="76"/>
        <v>0.08</v>
      </c>
      <c r="L58" s="28">
        <f t="shared" si="77"/>
        <v>0.02</v>
      </c>
      <c r="M58" s="28">
        <f t="shared" si="78"/>
        <v>0.9</v>
      </c>
      <c r="N58" s="28">
        <f t="shared" si="79"/>
        <v>0</v>
      </c>
      <c r="O58" s="28">
        <f t="shared" si="80"/>
        <v>0</v>
      </c>
      <c r="P58" s="28">
        <f t="shared" si="81"/>
        <v>0</v>
      </c>
      <c r="Q58" s="28"/>
      <c r="R58" s="28"/>
      <c r="S58" s="28"/>
      <c r="T58" s="28"/>
      <c r="U58" s="27"/>
      <c r="V58" s="27"/>
      <c r="W58" s="4"/>
      <c r="X58" s="27">
        <f t="shared" si="60"/>
        <v>0</v>
      </c>
      <c r="Y58" s="27">
        <f t="shared" si="61"/>
        <v>0</v>
      </c>
      <c r="Z58" s="27">
        <f t="shared" si="62"/>
        <v>0</v>
      </c>
      <c r="AA58" s="27">
        <f t="shared" si="63"/>
        <v>0</v>
      </c>
      <c r="AB58" s="27">
        <f t="shared" si="64"/>
        <v>0</v>
      </c>
      <c r="AC58" s="27">
        <f t="shared" si="65"/>
        <v>0</v>
      </c>
      <c r="AD58" s="27"/>
      <c r="AE58" s="27"/>
      <c r="AF58" s="4"/>
      <c r="AG58" s="4"/>
      <c r="AH58" s="4"/>
      <c r="AI58" s="4"/>
      <c r="AJ58" s="2"/>
      <c r="AK58" s="20">
        <f>'Ward Details'!I25</f>
        <v>0</v>
      </c>
      <c r="AL58" s="20">
        <f>'Ward Details'!J25</f>
        <v>0</v>
      </c>
      <c r="AM58" s="2"/>
      <c r="AN58" s="105">
        <f t="shared" si="66"/>
        <v>0</v>
      </c>
      <c r="AO58" s="105">
        <f t="shared" si="67"/>
        <v>0</v>
      </c>
      <c r="AP58" s="105">
        <f t="shared" si="68"/>
        <v>0</v>
      </c>
      <c r="AQ58" s="105">
        <f t="shared" si="69"/>
        <v>0</v>
      </c>
      <c r="AR58" s="105">
        <f t="shared" si="70"/>
        <v>0</v>
      </c>
      <c r="AS58" s="105">
        <f t="shared" si="71"/>
        <v>0</v>
      </c>
      <c r="AT58" s="27"/>
      <c r="AU58" s="27"/>
      <c r="AV58" s="27"/>
      <c r="AW58" s="27"/>
      <c r="AX58" s="27"/>
      <c r="AY58" s="27"/>
      <c r="AZ58" s="39"/>
    </row>
    <row r="59" spans="1:52" ht="12.75" hidden="1">
      <c r="A59" s="102" t="str">
        <f>'Ward Details'!A26</f>
        <v>Ward 20</v>
      </c>
      <c r="B59" s="20">
        <f>'Ward Details'!G26</f>
        <v>0</v>
      </c>
      <c r="C59" s="20">
        <f>'Ward Details'!H26</f>
        <v>0</v>
      </c>
      <c r="D59" s="20"/>
      <c r="E59" s="340">
        <f t="shared" si="75"/>
        <v>1</v>
      </c>
      <c r="F59" s="341"/>
      <c r="G59" s="4"/>
      <c r="H59" s="4">
        <f t="shared" si="72"/>
        <v>0</v>
      </c>
      <c r="I59" s="4">
        <f t="shared" si="73"/>
        <v>0</v>
      </c>
      <c r="J59" s="4"/>
      <c r="K59" s="28">
        <f t="shared" si="76"/>
        <v>0.08</v>
      </c>
      <c r="L59" s="28">
        <f t="shared" si="77"/>
        <v>0.02</v>
      </c>
      <c r="M59" s="28">
        <f t="shared" si="78"/>
        <v>0.9</v>
      </c>
      <c r="N59" s="28">
        <f t="shared" si="79"/>
        <v>0</v>
      </c>
      <c r="O59" s="28">
        <f t="shared" si="80"/>
        <v>0</v>
      </c>
      <c r="P59" s="28">
        <f t="shared" si="81"/>
        <v>0</v>
      </c>
      <c r="Q59" s="28"/>
      <c r="R59" s="28"/>
      <c r="S59" s="28"/>
      <c r="T59" s="28"/>
      <c r="U59" s="27"/>
      <c r="V59" s="27"/>
      <c r="W59" s="4"/>
      <c r="X59" s="27">
        <f t="shared" si="60"/>
        <v>0</v>
      </c>
      <c r="Y59" s="27">
        <f t="shared" si="61"/>
        <v>0</v>
      </c>
      <c r="Z59" s="27">
        <f t="shared" si="62"/>
        <v>0</v>
      </c>
      <c r="AA59" s="27">
        <f t="shared" si="63"/>
        <v>0</v>
      </c>
      <c r="AB59" s="27">
        <f t="shared" si="64"/>
        <v>0</v>
      </c>
      <c r="AC59" s="27">
        <f t="shared" si="65"/>
        <v>0</v>
      </c>
      <c r="AD59" s="27"/>
      <c r="AE59" s="27"/>
      <c r="AF59" s="4"/>
      <c r="AG59" s="4"/>
      <c r="AH59" s="4"/>
      <c r="AI59" s="4"/>
      <c r="AJ59" s="2"/>
      <c r="AK59" s="20">
        <f>'Ward Details'!I26</f>
        <v>0</v>
      </c>
      <c r="AL59" s="20">
        <f>'Ward Details'!J26</f>
        <v>0</v>
      </c>
      <c r="AM59" s="2"/>
      <c r="AN59" s="105">
        <f t="shared" si="66"/>
        <v>0</v>
      </c>
      <c r="AO59" s="105">
        <f t="shared" si="67"/>
        <v>0</v>
      </c>
      <c r="AP59" s="105">
        <f t="shared" si="68"/>
        <v>0</v>
      </c>
      <c r="AQ59" s="105">
        <f t="shared" si="69"/>
        <v>0</v>
      </c>
      <c r="AR59" s="105">
        <f t="shared" si="70"/>
        <v>0</v>
      </c>
      <c r="AS59" s="105">
        <f t="shared" si="71"/>
        <v>0</v>
      </c>
      <c r="AT59" s="27"/>
      <c r="AU59" s="27"/>
      <c r="AV59" s="27"/>
      <c r="AW59" s="27"/>
      <c r="AX59" s="27"/>
      <c r="AY59" s="27"/>
      <c r="AZ59" s="39"/>
    </row>
    <row r="60" spans="1:52" ht="12.75" hidden="1">
      <c r="A60" s="102" t="str">
        <f>'Ward Details'!A27</f>
        <v>Ward 21</v>
      </c>
      <c r="B60" s="20">
        <f>'Ward Details'!G27</f>
        <v>0</v>
      </c>
      <c r="C60" s="20">
        <f>'Ward Details'!H27</f>
        <v>0</v>
      </c>
      <c r="D60" s="20"/>
      <c r="E60" s="340">
        <f t="shared" si="75"/>
        <v>1</v>
      </c>
      <c r="F60" s="341"/>
      <c r="G60" s="4"/>
      <c r="H60" s="4">
        <f t="shared" si="72"/>
        <v>0</v>
      </c>
      <c r="I60" s="4">
        <f t="shared" si="73"/>
        <v>0</v>
      </c>
      <c r="J60" s="4"/>
      <c r="K60" s="28">
        <f t="shared" si="76"/>
        <v>0.08</v>
      </c>
      <c r="L60" s="28">
        <f t="shared" si="77"/>
        <v>0.02</v>
      </c>
      <c r="M60" s="28">
        <f t="shared" si="78"/>
        <v>0.9</v>
      </c>
      <c r="N60" s="28">
        <f t="shared" si="79"/>
        <v>0</v>
      </c>
      <c r="O60" s="28">
        <f t="shared" si="80"/>
        <v>0</v>
      </c>
      <c r="P60" s="28">
        <f t="shared" si="81"/>
        <v>0</v>
      </c>
      <c r="Q60" s="28"/>
      <c r="R60" s="28"/>
      <c r="S60" s="28"/>
      <c r="T60" s="28"/>
      <c r="U60" s="27"/>
      <c r="V60" s="27"/>
      <c r="W60" s="4"/>
      <c r="X60" s="27">
        <f t="shared" si="60"/>
        <v>0</v>
      </c>
      <c r="Y60" s="27">
        <f t="shared" si="61"/>
        <v>0</v>
      </c>
      <c r="Z60" s="27">
        <f t="shared" si="62"/>
        <v>0</v>
      </c>
      <c r="AA60" s="27">
        <f t="shared" si="63"/>
        <v>0</v>
      </c>
      <c r="AB60" s="27">
        <f t="shared" si="64"/>
        <v>0</v>
      </c>
      <c r="AC60" s="27">
        <f t="shared" si="65"/>
        <v>0</v>
      </c>
      <c r="AD60" s="27"/>
      <c r="AE60" s="27"/>
      <c r="AF60" s="4"/>
      <c r="AG60" s="4"/>
      <c r="AH60" s="4"/>
      <c r="AI60" s="4"/>
      <c r="AJ60" s="2"/>
      <c r="AK60" s="20">
        <f>'Ward Details'!I27</f>
        <v>0</v>
      </c>
      <c r="AL60" s="20">
        <f>'Ward Details'!J27</f>
        <v>0</v>
      </c>
      <c r="AM60" s="2"/>
      <c r="AN60" s="105">
        <f t="shared" si="66"/>
        <v>0</v>
      </c>
      <c r="AO60" s="105">
        <f t="shared" si="67"/>
        <v>0</v>
      </c>
      <c r="AP60" s="105">
        <f t="shared" si="68"/>
        <v>0</v>
      </c>
      <c r="AQ60" s="105">
        <f t="shared" si="69"/>
        <v>0</v>
      </c>
      <c r="AR60" s="105">
        <f t="shared" si="70"/>
        <v>0</v>
      </c>
      <c r="AS60" s="105">
        <f t="shared" si="71"/>
        <v>0</v>
      </c>
      <c r="AT60" s="27"/>
      <c r="AU60" s="27"/>
      <c r="AV60" s="27"/>
      <c r="AW60" s="27"/>
      <c r="AX60" s="27"/>
      <c r="AY60" s="27"/>
      <c r="AZ60" s="39"/>
    </row>
    <row r="61" spans="1:52" ht="12.75" hidden="1">
      <c r="A61" s="102" t="str">
        <f>'Ward Details'!A28</f>
        <v>Ward 22</v>
      </c>
      <c r="B61" s="20">
        <f>'Ward Details'!G28</f>
        <v>0</v>
      </c>
      <c r="C61" s="20">
        <f>'Ward Details'!H28</f>
        <v>0</v>
      </c>
      <c r="D61" s="20"/>
      <c r="E61" s="340">
        <f t="shared" si="75"/>
        <v>1</v>
      </c>
      <c r="F61" s="341"/>
      <c r="G61" s="4"/>
      <c r="H61" s="4">
        <f t="shared" si="72"/>
        <v>0</v>
      </c>
      <c r="I61" s="4">
        <f t="shared" si="73"/>
        <v>0</v>
      </c>
      <c r="J61" s="4"/>
      <c r="K61" s="28">
        <f t="shared" si="76"/>
        <v>0.08</v>
      </c>
      <c r="L61" s="28">
        <f t="shared" si="77"/>
        <v>0.02</v>
      </c>
      <c r="M61" s="28">
        <f t="shared" si="78"/>
        <v>0.9</v>
      </c>
      <c r="N61" s="28">
        <f t="shared" si="79"/>
        <v>0</v>
      </c>
      <c r="O61" s="28">
        <f t="shared" si="80"/>
        <v>0</v>
      </c>
      <c r="P61" s="28">
        <f t="shared" si="81"/>
        <v>0</v>
      </c>
      <c r="Q61" s="28"/>
      <c r="R61" s="28"/>
      <c r="S61" s="28"/>
      <c r="T61" s="28"/>
      <c r="U61" s="27"/>
      <c r="V61" s="27"/>
      <c r="W61" s="4"/>
      <c r="X61" s="27">
        <f t="shared" si="60"/>
        <v>0</v>
      </c>
      <c r="Y61" s="27">
        <f t="shared" si="61"/>
        <v>0</v>
      </c>
      <c r="Z61" s="27">
        <f t="shared" si="62"/>
        <v>0</v>
      </c>
      <c r="AA61" s="27">
        <f t="shared" si="63"/>
        <v>0</v>
      </c>
      <c r="AB61" s="27">
        <f t="shared" si="64"/>
        <v>0</v>
      </c>
      <c r="AC61" s="27">
        <f t="shared" si="65"/>
        <v>0</v>
      </c>
      <c r="AD61" s="27"/>
      <c r="AE61" s="27"/>
      <c r="AF61" s="4"/>
      <c r="AG61" s="4"/>
      <c r="AH61" s="4"/>
      <c r="AI61" s="4"/>
      <c r="AJ61" s="2"/>
      <c r="AK61" s="20">
        <f>'Ward Details'!I28</f>
        <v>0</v>
      </c>
      <c r="AL61" s="20">
        <f>'Ward Details'!J28</f>
        <v>0</v>
      </c>
      <c r="AM61" s="2"/>
      <c r="AN61" s="105">
        <f t="shared" si="66"/>
        <v>0</v>
      </c>
      <c r="AO61" s="105">
        <f t="shared" si="67"/>
        <v>0</v>
      </c>
      <c r="AP61" s="105">
        <f t="shared" si="68"/>
        <v>0</v>
      </c>
      <c r="AQ61" s="105">
        <f t="shared" si="69"/>
        <v>0</v>
      </c>
      <c r="AR61" s="105">
        <f t="shared" si="70"/>
        <v>0</v>
      </c>
      <c r="AS61" s="105">
        <f t="shared" si="71"/>
        <v>0</v>
      </c>
      <c r="AT61" s="27"/>
      <c r="AU61" s="27"/>
      <c r="AV61" s="27"/>
      <c r="AW61" s="27"/>
      <c r="AX61" s="27"/>
      <c r="AY61" s="27"/>
      <c r="AZ61" s="39"/>
    </row>
    <row r="62" spans="1:52" ht="12.75" hidden="1">
      <c r="A62" s="102" t="str">
        <f>'Ward Details'!A29</f>
        <v>Ward 23</v>
      </c>
      <c r="B62" s="20">
        <f>'Ward Details'!G29</f>
        <v>0</v>
      </c>
      <c r="C62" s="20">
        <f>'Ward Details'!H29</f>
        <v>0</v>
      </c>
      <c r="D62" s="20"/>
      <c r="E62" s="340">
        <f t="shared" si="75"/>
        <v>1</v>
      </c>
      <c r="F62" s="341"/>
      <c r="G62" s="4"/>
      <c r="H62" s="4">
        <f t="shared" si="72"/>
        <v>0</v>
      </c>
      <c r="I62" s="4">
        <f t="shared" si="73"/>
        <v>0</v>
      </c>
      <c r="J62" s="4"/>
      <c r="K62" s="28">
        <f t="shared" si="76"/>
        <v>0.08</v>
      </c>
      <c r="L62" s="28">
        <f t="shared" si="77"/>
        <v>0.02</v>
      </c>
      <c r="M62" s="28">
        <f t="shared" si="78"/>
        <v>0.9</v>
      </c>
      <c r="N62" s="28">
        <f t="shared" si="79"/>
        <v>0</v>
      </c>
      <c r="O62" s="28">
        <f t="shared" si="80"/>
        <v>0</v>
      </c>
      <c r="P62" s="28">
        <f t="shared" si="81"/>
        <v>0</v>
      </c>
      <c r="Q62" s="28"/>
      <c r="R62" s="28"/>
      <c r="S62" s="28"/>
      <c r="T62" s="28"/>
      <c r="U62" s="27"/>
      <c r="V62" s="27"/>
      <c r="W62" s="4"/>
      <c r="X62" s="27">
        <f t="shared" si="60"/>
        <v>0</v>
      </c>
      <c r="Y62" s="27">
        <f t="shared" si="61"/>
        <v>0</v>
      </c>
      <c r="Z62" s="27">
        <f t="shared" si="62"/>
        <v>0</v>
      </c>
      <c r="AA62" s="27">
        <f t="shared" si="63"/>
        <v>0</v>
      </c>
      <c r="AB62" s="27">
        <f t="shared" si="64"/>
        <v>0</v>
      </c>
      <c r="AC62" s="27">
        <f t="shared" si="65"/>
        <v>0</v>
      </c>
      <c r="AD62" s="27"/>
      <c r="AE62" s="27"/>
      <c r="AF62" s="4"/>
      <c r="AG62" s="4"/>
      <c r="AH62" s="4"/>
      <c r="AI62" s="4"/>
      <c r="AJ62" s="2"/>
      <c r="AK62" s="20">
        <f>'Ward Details'!I29</f>
        <v>0</v>
      </c>
      <c r="AL62" s="20">
        <f>'Ward Details'!J29</f>
        <v>0</v>
      </c>
      <c r="AM62" s="2"/>
      <c r="AN62" s="105">
        <f>$AK62-X62</f>
        <v>0</v>
      </c>
      <c r="AO62" s="105">
        <f t="shared" si="67"/>
        <v>0</v>
      </c>
      <c r="AP62" s="105">
        <f t="shared" si="68"/>
        <v>0</v>
      </c>
      <c r="AQ62" s="105">
        <f t="shared" si="69"/>
        <v>0</v>
      </c>
      <c r="AR62" s="105">
        <f t="shared" si="70"/>
        <v>0</v>
      </c>
      <c r="AS62" s="105">
        <f t="shared" si="71"/>
        <v>0</v>
      </c>
      <c r="AT62" s="27"/>
      <c r="AU62" s="27"/>
      <c r="AV62" s="27"/>
      <c r="AW62" s="27"/>
      <c r="AX62" s="27"/>
      <c r="AY62" s="27"/>
      <c r="AZ62" s="39"/>
    </row>
    <row r="63" spans="1:52" ht="12.75" hidden="1">
      <c r="A63" s="102" t="str">
        <f>'Ward Details'!A30</f>
        <v>Ward 24</v>
      </c>
      <c r="B63" s="20">
        <f>'Ward Details'!G30</f>
        <v>0</v>
      </c>
      <c r="C63" s="20">
        <f>'Ward Details'!H30</f>
        <v>0</v>
      </c>
      <c r="D63" s="20"/>
      <c r="E63" s="340">
        <f t="shared" si="75"/>
        <v>1</v>
      </c>
      <c r="F63" s="341"/>
      <c r="G63" s="4"/>
      <c r="H63" s="4">
        <f t="shared" si="72"/>
        <v>0</v>
      </c>
      <c r="I63" s="4">
        <f t="shared" si="73"/>
        <v>0</v>
      </c>
      <c r="J63" s="4"/>
      <c r="K63" s="28">
        <f t="shared" si="76"/>
        <v>0.08</v>
      </c>
      <c r="L63" s="28">
        <f t="shared" si="77"/>
        <v>0.02</v>
      </c>
      <c r="M63" s="28">
        <f t="shared" si="78"/>
        <v>0.9</v>
      </c>
      <c r="N63" s="28">
        <f t="shared" si="79"/>
        <v>0</v>
      </c>
      <c r="O63" s="28">
        <f t="shared" si="80"/>
        <v>0</v>
      </c>
      <c r="P63" s="28">
        <f t="shared" si="81"/>
        <v>0</v>
      </c>
      <c r="Q63" s="28"/>
      <c r="R63" s="28"/>
      <c r="S63" s="28"/>
      <c r="T63" s="28"/>
      <c r="U63" s="27"/>
      <c r="V63" s="27"/>
      <c r="W63" s="4"/>
      <c r="X63" s="27">
        <f t="shared" si="60"/>
        <v>0</v>
      </c>
      <c r="Y63" s="27">
        <f t="shared" si="61"/>
        <v>0</v>
      </c>
      <c r="Z63" s="27">
        <f t="shared" si="62"/>
        <v>0</v>
      </c>
      <c r="AA63" s="27">
        <f t="shared" si="63"/>
        <v>0</v>
      </c>
      <c r="AB63" s="27">
        <f t="shared" si="64"/>
        <v>0</v>
      </c>
      <c r="AC63" s="27">
        <f t="shared" si="65"/>
        <v>0</v>
      </c>
      <c r="AD63" s="27"/>
      <c r="AE63" s="27"/>
      <c r="AF63" s="4"/>
      <c r="AG63" s="4"/>
      <c r="AH63" s="4"/>
      <c r="AI63" s="4"/>
      <c r="AJ63" s="2"/>
      <c r="AK63" s="20">
        <f>'Ward Details'!I30</f>
        <v>0</v>
      </c>
      <c r="AL63" s="20">
        <f>'Ward Details'!J30</f>
        <v>0</v>
      </c>
      <c r="AM63" s="2"/>
      <c r="AN63" s="105">
        <f t="shared" si="66"/>
        <v>0</v>
      </c>
      <c r="AO63" s="105">
        <f t="shared" si="67"/>
        <v>0</v>
      </c>
      <c r="AP63" s="105">
        <f t="shared" si="68"/>
        <v>0</v>
      </c>
      <c r="AQ63" s="105">
        <f t="shared" si="69"/>
        <v>0</v>
      </c>
      <c r="AR63" s="105">
        <f t="shared" si="70"/>
        <v>0</v>
      </c>
      <c r="AS63" s="105">
        <f t="shared" si="71"/>
        <v>0</v>
      </c>
      <c r="AT63" s="27"/>
      <c r="AU63" s="27"/>
      <c r="AV63" s="27"/>
      <c r="AW63" s="27"/>
      <c r="AX63" s="27"/>
      <c r="AY63" s="27"/>
      <c r="AZ63" s="39"/>
    </row>
    <row r="64" spans="1:52" ht="12.75" hidden="1">
      <c r="A64" s="159" t="str">
        <f>'Ward Details'!A31</f>
        <v>Ward 25</v>
      </c>
      <c r="B64" s="20">
        <f>'Ward Details'!G31</f>
        <v>0</v>
      </c>
      <c r="C64" s="20">
        <f>'Ward Details'!H31</f>
        <v>0</v>
      </c>
      <c r="D64" s="20"/>
      <c r="E64" s="340">
        <f t="shared" si="75"/>
        <v>1</v>
      </c>
      <c r="F64" s="341"/>
      <c r="G64" s="4"/>
      <c r="H64" s="4">
        <f t="shared" si="72"/>
        <v>0</v>
      </c>
      <c r="I64" s="4">
        <f t="shared" si="73"/>
        <v>0</v>
      </c>
      <c r="J64" s="4"/>
      <c r="K64" s="28">
        <f t="shared" si="76"/>
        <v>0.08</v>
      </c>
      <c r="L64" s="28">
        <f t="shared" si="77"/>
        <v>0.02</v>
      </c>
      <c r="M64" s="28">
        <f t="shared" si="78"/>
        <v>0.9</v>
      </c>
      <c r="N64" s="28">
        <f t="shared" si="79"/>
        <v>0</v>
      </c>
      <c r="O64" s="28">
        <f t="shared" si="80"/>
        <v>0</v>
      </c>
      <c r="P64" s="28">
        <f t="shared" si="81"/>
        <v>0</v>
      </c>
      <c r="Q64" s="28"/>
      <c r="R64" s="28"/>
      <c r="S64" s="28"/>
      <c r="T64" s="28"/>
      <c r="U64" s="27"/>
      <c r="V64" s="27"/>
      <c r="W64" s="4"/>
      <c r="X64" s="27">
        <f>K64*$H64</f>
        <v>0</v>
      </c>
      <c r="Y64" s="27">
        <f t="shared" si="61"/>
        <v>0</v>
      </c>
      <c r="Z64" s="27">
        <f t="shared" si="62"/>
        <v>0</v>
      </c>
      <c r="AA64" s="27">
        <f t="shared" si="63"/>
        <v>0</v>
      </c>
      <c r="AB64" s="27">
        <f t="shared" si="64"/>
        <v>0</v>
      </c>
      <c r="AC64" s="27">
        <f t="shared" si="65"/>
        <v>0</v>
      </c>
      <c r="AD64" s="27"/>
      <c r="AE64" s="27"/>
      <c r="AF64" s="4"/>
      <c r="AG64" s="4"/>
      <c r="AH64" s="4"/>
      <c r="AI64" s="4"/>
      <c r="AJ64" s="2"/>
      <c r="AK64" s="20">
        <f>'Ward Details'!I31</f>
        <v>0</v>
      </c>
      <c r="AL64" s="20">
        <f>'Ward Details'!J31</f>
        <v>0</v>
      </c>
      <c r="AM64" s="2"/>
      <c r="AN64" s="105">
        <f t="shared" si="66"/>
        <v>0</v>
      </c>
      <c r="AO64" s="105">
        <f t="shared" si="67"/>
        <v>0</v>
      </c>
      <c r="AP64" s="105">
        <f t="shared" si="68"/>
        <v>0</v>
      </c>
      <c r="AQ64" s="105">
        <f t="shared" si="69"/>
        <v>0</v>
      </c>
      <c r="AR64" s="105">
        <f t="shared" si="70"/>
        <v>0</v>
      </c>
      <c r="AS64" s="105">
        <f t="shared" si="71"/>
        <v>0</v>
      </c>
      <c r="AT64" s="27"/>
      <c r="AU64" s="27"/>
      <c r="AV64" s="27"/>
      <c r="AW64" s="27"/>
      <c r="AX64" s="27"/>
      <c r="AY64" s="27"/>
      <c r="AZ64" s="39"/>
    </row>
    <row r="66" spans="1:52" ht="12.75">
      <c r="A66" s="13"/>
      <c r="B66" s="11"/>
      <c r="C66" s="11"/>
      <c r="H66" s="11"/>
      <c r="I66" s="11"/>
      <c r="K66" s="9"/>
      <c r="L66" s="9"/>
      <c r="M66" s="9"/>
      <c r="N66" s="9"/>
      <c r="O66" s="9"/>
      <c r="P66" s="9"/>
      <c r="Q66" s="9"/>
      <c r="R66" s="9"/>
      <c r="S66" s="9"/>
      <c r="T66" s="9"/>
      <c r="U66" s="5"/>
      <c r="V66" s="5"/>
      <c r="X66" s="10"/>
      <c r="Y66" s="10"/>
      <c r="Z66" s="10"/>
      <c r="AA66" s="10"/>
      <c r="AB66" s="10"/>
      <c r="AC66" s="10"/>
      <c r="AD66" s="10"/>
      <c r="AE66" s="10"/>
      <c r="AF66" s="1"/>
      <c r="AG66" s="1"/>
      <c r="AH66" s="1"/>
      <c r="AI66" s="1"/>
      <c r="AK66" s="11"/>
      <c r="AL66" s="11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</row>
    <row r="67" spans="1:52" ht="12.75">
      <c r="A67" s="13"/>
      <c r="B67" s="11"/>
      <c r="C67" s="11"/>
      <c r="H67" s="11"/>
      <c r="I67" s="11"/>
      <c r="K67" s="9"/>
      <c r="L67" s="9"/>
      <c r="M67" s="9"/>
      <c r="N67" s="9"/>
      <c r="O67" s="9"/>
      <c r="P67" s="9"/>
      <c r="Q67" s="9"/>
      <c r="R67" s="9"/>
      <c r="S67" s="9"/>
      <c r="T67" s="9"/>
      <c r="U67" s="5"/>
      <c r="V67" s="5"/>
      <c r="X67" s="10"/>
      <c r="Y67" s="10"/>
      <c r="Z67" s="10"/>
      <c r="AA67" s="10"/>
      <c r="AB67" s="10"/>
      <c r="AC67" s="10"/>
      <c r="AD67" s="10"/>
      <c r="AE67" s="10"/>
      <c r="AF67" s="1"/>
      <c r="AG67" s="1"/>
      <c r="AH67" s="1"/>
      <c r="AI67" s="1"/>
      <c r="AK67" s="11"/>
      <c r="AL67" s="11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</row>
    <row r="68" spans="1:52" ht="12.75">
      <c r="A68" s="13"/>
      <c r="B68" s="11"/>
      <c r="C68" s="11"/>
      <c r="H68" s="11"/>
      <c r="I68" s="11"/>
      <c r="K68" s="9"/>
      <c r="L68" s="9"/>
      <c r="M68" s="9"/>
      <c r="N68" s="9"/>
      <c r="O68" s="9"/>
      <c r="P68" s="9"/>
      <c r="Q68" s="9"/>
      <c r="R68" s="9"/>
      <c r="S68" s="9"/>
      <c r="T68" s="9"/>
      <c r="U68" s="5"/>
      <c r="V68" s="5"/>
      <c r="X68" s="10"/>
      <c r="Y68" s="10"/>
      <c r="Z68" s="10"/>
      <c r="AA68" s="10"/>
      <c r="AB68" s="10"/>
      <c r="AC68" s="10"/>
      <c r="AD68" s="10"/>
      <c r="AE68" s="10"/>
      <c r="AF68" s="1"/>
      <c r="AG68" s="1"/>
      <c r="AH68" s="1"/>
      <c r="AI68" s="1"/>
      <c r="AK68" s="11"/>
      <c r="AL68" s="11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</row>
    <row r="69" spans="2:52" ht="12.75">
      <c r="B69" s="345" t="s">
        <v>17</v>
      </c>
      <c r="C69" s="345"/>
      <c r="E69" s="345" t="s">
        <v>18</v>
      </c>
      <c r="F69" s="345"/>
      <c r="H69" s="345" t="s">
        <v>19</v>
      </c>
      <c r="I69" s="345"/>
      <c r="K69" s="345" t="s">
        <v>199</v>
      </c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99"/>
      <c r="X69" s="345" t="s">
        <v>20</v>
      </c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99"/>
      <c r="AK69" s="345" t="s">
        <v>21</v>
      </c>
      <c r="AL69" s="345"/>
      <c r="AN69" s="345" t="s">
        <v>22</v>
      </c>
      <c r="AO69" s="345"/>
      <c r="AP69" s="345"/>
      <c r="AQ69" s="345"/>
      <c r="AR69" s="345"/>
      <c r="AS69" s="345"/>
      <c r="AT69" s="345"/>
      <c r="AU69" s="345"/>
      <c r="AV69" s="345"/>
      <c r="AW69" s="345"/>
      <c r="AX69" s="345"/>
      <c r="AY69" s="345"/>
      <c r="AZ69" s="99"/>
    </row>
    <row r="70" spans="2:52" ht="12.75">
      <c r="B70" s="346" t="s">
        <v>15</v>
      </c>
      <c r="C70" s="347"/>
      <c r="E70" s="348" t="s">
        <v>13</v>
      </c>
      <c r="F70" s="350"/>
      <c r="H70" s="348" t="s">
        <v>200</v>
      </c>
      <c r="I70" s="350"/>
      <c r="K70" s="348" t="s">
        <v>14</v>
      </c>
      <c r="L70" s="349"/>
      <c r="M70" s="349"/>
      <c r="N70" s="349"/>
      <c r="O70" s="349"/>
      <c r="P70" s="349"/>
      <c r="Q70" s="349"/>
      <c r="R70" s="349"/>
      <c r="S70" s="349"/>
      <c r="T70" s="349"/>
      <c r="U70" s="350"/>
      <c r="V70" s="99"/>
      <c r="X70" s="348" t="s">
        <v>16</v>
      </c>
      <c r="Y70" s="349"/>
      <c r="Z70" s="349"/>
      <c r="AA70" s="349"/>
      <c r="AB70" s="349"/>
      <c r="AC70" s="349"/>
      <c r="AD70" s="349"/>
      <c r="AE70" s="349"/>
      <c r="AF70" s="349"/>
      <c r="AG70" s="349"/>
      <c r="AH70" s="350"/>
      <c r="AI70" s="99"/>
      <c r="AK70" s="348" t="s">
        <v>12</v>
      </c>
      <c r="AL70" s="350"/>
      <c r="AN70" s="348" t="s">
        <v>11</v>
      </c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50"/>
      <c r="AZ70" s="99"/>
    </row>
    <row r="71" spans="1:52" ht="140.25">
      <c r="A71" s="107" t="s">
        <v>2</v>
      </c>
      <c r="B71" s="18" t="s">
        <v>5</v>
      </c>
      <c r="C71" s="18" t="s">
        <v>6</v>
      </c>
      <c r="D71" s="15"/>
      <c r="E71" s="18" t="s">
        <v>118</v>
      </c>
      <c r="F71" s="18" t="s">
        <v>119</v>
      </c>
      <c r="G71" s="15"/>
      <c r="H71" s="18" t="s">
        <v>118</v>
      </c>
      <c r="I71" s="18" t="s">
        <v>119</v>
      </c>
      <c r="J71" s="15"/>
      <c r="K71" s="90" t="s">
        <v>135</v>
      </c>
      <c r="L71" s="90" t="s">
        <v>134</v>
      </c>
      <c r="M71" s="90" t="s">
        <v>137</v>
      </c>
      <c r="N71" s="90" t="s">
        <v>136</v>
      </c>
      <c r="O71" s="90" t="s">
        <v>138</v>
      </c>
      <c r="P71" s="90" t="s">
        <v>139</v>
      </c>
      <c r="Q71" s="90" t="s">
        <v>140</v>
      </c>
      <c r="R71" s="90" t="s">
        <v>141</v>
      </c>
      <c r="S71" s="90" t="s">
        <v>143</v>
      </c>
      <c r="T71" s="90" t="s">
        <v>144</v>
      </c>
      <c r="U71" s="90" t="s">
        <v>145</v>
      </c>
      <c r="V71" s="90" t="s">
        <v>146</v>
      </c>
      <c r="W71" s="15"/>
      <c r="X71" s="90" t="s">
        <v>135</v>
      </c>
      <c r="Y71" s="90" t="s">
        <v>134</v>
      </c>
      <c r="Z71" s="90" t="s">
        <v>137</v>
      </c>
      <c r="AA71" s="90" t="s">
        <v>136</v>
      </c>
      <c r="AB71" s="90" t="s">
        <v>138</v>
      </c>
      <c r="AC71" s="90" t="s">
        <v>139</v>
      </c>
      <c r="AD71" s="90" t="s">
        <v>140</v>
      </c>
      <c r="AE71" s="90" t="s">
        <v>141</v>
      </c>
      <c r="AF71" s="90" t="s">
        <v>143</v>
      </c>
      <c r="AG71" s="90" t="s">
        <v>144</v>
      </c>
      <c r="AH71" s="90" t="s">
        <v>145</v>
      </c>
      <c r="AI71" s="90" t="s">
        <v>146</v>
      </c>
      <c r="AJ71" s="15"/>
      <c r="AK71" s="18" t="s">
        <v>57</v>
      </c>
      <c r="AL71" s="18"/>
      <c r="AM71" s="15"/>
      <c r="AN71" s="90" t="s">
        <v>135</v>
      </c>
      <c r="AO71" s="90" t="s">
        <v>134</v>
      </c>
      <c r="AP71" s="90" t="s">
        <v>137</v>
      </c>
      <c r="AQ71" s="90" t="s">
        <v>136</v>
      </c>
      <c r="AR71" s="90" t="s">
        <v>138</v>
      </c>
      <c r="AS71" s="90" t="s">
        <v>139</v>
      </c>
      <c r="AT71" s="90" t="s">
        <v>140</v>
      </c>
      <c r="AU71" s="90" t="s">
        <v>141</v>
      </c>
      <c r="AV71" s="90" t="s">
        <v>143</v>
      </c>
      <c r="AW71" s="90" t="s">
        <v>144</v>
      </c>
      <c r="AX71" s="90" t="s">
        <v>145</v>
      </c>
      <c r="AY71" s="90" t="s">
        <v>146</v>
      </c>
      <c r="AZ71" s="111"/>
    </row>
    <row r="72" spans="1:52" ht="12.75">
      <c r="A72" s="21" t="s">
        <v>0</v>
      </c>
      <c r="B72" s="29">
        <f>SUM(B73:B97)</f>
        <v>44</v>
      </c>
      <c r="C72" s="29">
        <f>SUM(C73:C97)</f>
        <v>25</v>
      </c>
      <c r="D72" s="2"/>
      <c r="E72" s="45">
        <f>E73</f>
        <v>0.5</v>
      </c>
      <c r="F72" s="45">
        <f>F73</f>
        <v>0.5</v>
      </c>
      <c r="G72" s="2"/>
      <c r="H72" s="29">
        <f>B72*E72</f>
        <v>22</v>
      </c>
      <c r="I72" s="29">
        <f>C72*F72</f>
        <v>12.5</v>
      </c>
      <c r="J72" s="2"/>
      <c r="K72" s="19">
        <f aca="true" t="shared" si="82" ref="K72:V72">K73</f>
        <v>0</v>
      </c>
      <c r="L72" s="19">
        <f t="shared" si="82"/>
        <v>0.55</v>
      </c>
      <c r="M72" s="19">
        <f t="shared" si="82"/>
        <v>0</v>
      </c>
      <c r="N72" s="19">
        <f t="shared" si="82"/>
        <v>0</v>
      </c>
      <c r="O72" s="19">
        <f t="shared" si="82"/>
        <v>0.02</v>
      </c>
      <c r="P72" s="19">
        <f t="shared" si="82"/>
        <v>0.39</v>
      </c>
      <c r="Q72" s="19">
        <f t="shared" si="82"/>
        <v>0.64</v>
      </c>
      <c r="R72" s="19">
        <f t="shared" si="82"/>
        <v>0.08</v>
      </c>
      <c r="S72" s="19">
        <f t="shared" si="82"/>
        <v>0.04</v>
      </c>
      <c r="T72" s="19">
        <f t="shared" si="82"/>
        <v>0.28</v>
      </c>
      <c r="U72" s="19">
        <f t="shared" si="82"/>
        <v>0</v>
      </c>
      <c r="V72" s="19">
        <f t="shared" si="82"/>
        <v>0</v>
      </c>
      <c r="W72" s="2"/>
      <c r="X72" s="27">
        <f>H72*K72</f>
        <v>0</v>
      </c>
      <c r="Y72" s="27">
        <f>H72*L72</f>
        <v>12.100000000000001</v>
      </c>
      <c r="Z72" s="27">
        <f>I72*M72</f>
        <v>0</v>
      </c>
      <c r="AA72" s="27">
        <f>I72*N72</f>
        <v>0</v>
      </c>
      <c r="AB72" s="27">
        <f>H72*O72</f>
        <v>0.44</v>
      </c>
      <c r="AC72" s="27">
        <f>H72*P72</f>
        <v>8.58</v>
      </c>
      <c r="AD72" s="27">
        <f>I72*Q72</f>
        <v>8</v>
      </c>
      <c r="AE72" s="27">
        <f>I72*R72</f>
        <v>1</v>
      </c>
      <c r="AF72" s="27">
        <f>H72*S72</f>
        <v>0.88</v>
      </c>
      <c r="AG72" s="27">
        <f>I72*T72</f>
        <v>3.5000000000000004</v>
      </c>
      <c r="AH72" s="27">
        <f>H72*U72</f>
        <v>0</v>
      </c>
      <c r="AI72" s="27">
        <f>I72*V72</f>
        <v>0</v>
      </c>
      <c r="AJ72" s="2"/>
      <c r="AK72" s="29">
        <f>SUM(AK73:AK97)</f>
        <v>14</v>
      </c>
      <c r="AL72" s="45"/>
      <c r="AM72" s="2"/>
      <c r="AN72" s="156">
        <f>AK72-X72</f>
        <v>14</v>
      </c>
      <c r="AO72" s="156">
        <f>AK72-Y72</f>
        <v>1.8999999999999986</v>
      </c>
      <c r="AP72" s="156">
        <f>AK72-Z72</f>
        <v>14</v>
      </c>
      <c r="AQ72" s="156">
        <f>AK72-AA72</f>
        <v>14</v>
      </c>
      <c r="AR72" s="156">
        <f>AK72-AB72</f>
        <v>13.56</v>
      </c>
      <c r="AS72" s="156">
        <f>AK72-AC72</f>
        <v>5.42</v>
      </c>
      <c r="AT72" s="156">
        <f>AK72-AD72</f>
        <v>6</v>
      </c>
      <c r="AU72" s="156">
        <f>AK72-AE72</f>
        <v>13</v>
      </c>
      <c r="AV72" s="156">
        <f>AK72-AF72</f>
        <v>13.12</v>
      </c>
      <c r="AW72" s="156">
        <f>AK72-AG72</f>
        <v>10.5</v>
      </c>
      <c r="AX72" s="156">
        <f>AK72-AH72</f>
        <v>14</v>
      </c>
      <c r="AY72" s="156">
        <f>AK72-AI72</f>
        <v>14</v>
      </c>
      <c r="AZ72" s="40"/>
    </row>
    <row r="73" spans="1:52" ht="12.75">
      <c r="A73" s="160" t="str">
        <f>'Ward Details'!A7</f>
        <v>Area 1</v>
      </c>
      <c r="B73" s="20">
        <f>'Ward Details'!S7</f>
        <v>6</v>
      </c>
      <c r="C73" s="20">
        <f>'Ward Details'!U7</f>
        <v>5</v>
      </c>
      <c r="D73" s="47"/>
      <c r="E73" s="47">
        <f>'Active Participation Info'!G75</f>
        <v>0.5</v>
      </c>
      <c r="F73" s="47">
        <f>'Active Participation Info'!H75</f>
        <v>0.5</v>
      </c>
      <c r="G73" s="2"/>
      <c r="H73" s="4">
        <f>B73*E73</f>
        <v>3</v>
      </c>
      <c r="I73" s="4">
        <f>C73*F73</f>
        <v>2.5</v>
      </c>
      <c r="J73" s="2"/>
      <c r="K73" s="112">
        <f>'Active Participation Info'!G77</f>
        <v>0</v>
      </c>
      <c r="L73" s="112">
        <f>'Active Participation Info'!G78</f>
        <v>0.55</v>
      </c>
      <c r="M73" s="112">
        <f>'Active Participation Info'!H77</f>
        <v>0</v>
      </c>
      <c r="N73" s="112">
        <f>'Active Participation Info'!H78</f>
        <v>0</v>
      </c>
      <c r="O73" s="112">
        <f>'Active Participation Info'!G79</f>
        <v>0.02</v>
      </c>
      <c r="P73" s="112">
        <f>'Active Participation Info'!G80</f>
        <v>0.39</v>
      </c>
      <c r="Q73" s="112">
        <f>'Active Participation Info'!H79</f>
        <v>0.64</v>
      </c>
      <c r="R73" s="112">
        <f>'Active Participation Info'!H80</f>
        <v>0.08</v>
      </c>
      <c r="S73" s="112">
        <f>'Active Participation Info'!G81</f>
        <v>0.04</v>
      </c>
      <c r="T73" s="112">
        <f>'Active Participation Info'!H81</f>
        <v>0.28</v>
      </c>
      <c r="U73" s="112">
        <f>'Active Participation Info'!G82</f>
        <v>0</v>
      </c>
      <c r="V73" s="112">
        <f>'Active Participation Info'!H82</f>
        <v>0</v>
      </c>
      <c r="W73" s="2"/>
      <c r="X73" s="27">
        <f>H73*K73</f>
        <v>0</v>
      </c>
      <c r="Y73" s="27">
        <f>H73*L73</f>
        <v>1.6500000000000001</v>
      </c>
      <c r="Z73" s="27">
        <f>I73*M73</f>
        <v>0</v>
      </c>
      <c r="AA73" s="27">
        <f>I73*N73</f>
        <v>0</v>
      </c>
      <c r="AB73" s="27">
        <f>H73*O73</f>
        <v>0.06</v>
      </c>
      <c r="AC73" s="27">
        <f>H73*P73</f>
        <v>1.17</v>
      </c>
      <c r="AD73" s="27">
        <f>I73*Q73</f>
        <v>1.6</v>
      </c>
      <c r="AE73" s="27">
        <f>I73*R73</f>
        <v>0.2</v>
      </c>
      <c r="AF73" s="27">
        <f>H73*S73</f>
        <v>0.12</v>
      </c>
      <c r="AG73" s="27">
        <f>I73*T73</f>
        <v>0.7000000000000001</v>
      </c>
      <c r="AH73" s="27">
        <f>H73*U73</f>
        <v>0</v>
      </c>
      <c r="AI73" s="27">
        <f>I73*V73</f>
        <v>0</v>
      </c>
      <c r="AJ73" s="2"/>
      <c r="AK73" s="20">
        <f>'Ward Details'!T7</f>
        <v>2</v>
      </c>
      <c r="AL73" s="20"/>
      <c r="AM73" s="2"/>
      <c r="AN73" s="105">
        <f>AK73-X73</f>
        <v>2</v>
      </c>
      <c r="AO73" s="105">
        <f>AK73-Y73</f>
        <v>0.34999999999999987</v>
      </c>
      <c r="AP73" s="105">
        <f>AK73-Z73</f>
        <v>2</v>
      </c>
      <c r="AQ73" s="105">
        <f>AK73-AA73</f>
        <v>2</v>
      </c>
      <c r="AR73" s="105">
        <f>AK73-AB73</f>
        <v>1.94</v>
      </c>
      <c r="AS73" s="105">
        <f>AK73-AC73</f>
        <v>0.8300000000000001</v>
      </c>
      <c r="AT73" s="105">
        <f>AK73-AD73</f>
        <v>0.3999999999999999</v>
      </c>
      <c r="AU73" s="105">
        <f>AK73-AE73</f>
        <v>1.8</v>
      </c>
      <c r="AV73" s="105">
        <f>AK73-AF73</f>
        <v>1.88</v>
      </c>
      <c r="AW73" s="105">
        <f>AK73-AG73</f>
        <v>1.2999999999999998</v>
      </c>
      <c r="AX73" s="105">
        <f>AK73-AH73</f>
        <v>2</v>
      </c>
      <c r="AY73" s="105">
        <f>AK73-AI73</f>
        <v>2</v>
      </c>
      <c r="AZ73" s="39"/>
    </row>
    <row r="74" spans="1:52" ht="12.75">
      <c r="A74" s="161" t="str">
        <f>'Ward Details'!A8</f>
        <v>Area 2</v>
      </c>
      <c r="B74" s="20">
        <f>'Ward Details'!S8</f>
        <v>15</v>
      </c>
      <c r="C74" s="20">
        <f>'Ward Details'!U8</f>
        <v>9</v>
      </c>
      <c r="D74" s="47"/>
      <c r="E74" s="47">
        <f>F74</f>
        <v>0.5</v>
      </c>
      <c r="F74" s="47">
        <f>F73</f>
        <v>0.5</v>
      </c>
      <c r="G74" s="2"/>
      <c r="H74" s="4">
        <f aca="true" t="shared" si="83" ref="H74:H97">B74*E74</f>
        <v>7.5</v>
      </c>
      <c r="I74" s="4">
        <f aca="true" t="shared" si="84" ref="I74:I97">C74*F74</f>
        <v>4.5</v>
      </c>
      <c r="J74" s="2"/>
      <c r="K74" s="112">
        <f aca="true" t="shared" si="85" ref="K74:V74">K73</f>
        <v>0</v>
      </c>
      <c r="L74" s="112">
        <f t="shared" si="85"/>
        <v>0.55</v>
      </c>
      <c r="M74" s="112">
        <f t="shared" si="85"/>
        <v>0</v>
      </c>
      <c r="N74" s="112">
        <f t="shared" si="85"/>
        <v>0</v>
      </c>
      <c r="O74" s="112">
        <f t="shared" si="85"/>
        <v>0.02</v>
      </c>
      <c r="P74" s="112">
        <f t="shared" si="85"/>
        <v>0.39</v>
      </c>
      <c r="Q74" s="112">
        <f t="shared" si="85"/>
        <v>0.64</v>
      </c>
      <c r="R74" s="112">
        <f t="shared" si="85"/>
        <v>0.08</v>
      </c>
      <c r="S74" s="112">
        <f t="shared" si="85"/>
        <v>0.04</v>
      </c>
      <c r="T74" s="112">
        <f t="shared" si="85"/>
        <v>0.28</v>
      </c>
      <c r="U74" s="112">
        <f t="shared" si="85"/>
        <v>0</v>
      </c>
      <c r="V74" s="112">
        <f t="shared" si="85"/>
        <v>0</v>
      </c>
      <c r="W74" s="2"/>
      <c r="X74" s="27">
        <f aca="true" t="shared" si="86" ref="X74:X97">H74*K74</f>
        <v>0</v>
      </c>
      <c r="Y74" s="27">
        <f aca="true" t="shared" si="87" ref="Y74:Y97">H74*L74</f>
        <v>4.125</v>
      </c>
      <c r="Z74" s="27">
        <f aca="true" t="shared" si="88" ref="Z74:Z97">I74*M74</f>
        <v>0</v>
      </c>
      <c r="AA74" s="27">
        <f aca="true" t="shared" si="89" ref="AA74:AA97">I74*N74</f>
        <v>0</v>
      </c>
      <c r="AB74" s="27">
        <f aca="true" t="shared" si="90" ref="AB74:AB97">H74*O74</f>
        <v>0.15</v>
      </c>
      <c r="AC74" s="27">
        <f aca="true" t="shared" si="91" ref="AC74:AC97">H74*P74</f>
        <v>2.9250000000000003</v>
      </c>
      <c r="AD74" s="27">
        <f aca="true" t="shared" si="92" ref="AD74:AD97">I74*Q74</f>
        <v>2.88</v>
      </c>
      <c r="AE74" s="27">
        <f aca="true" t="shared" si="93" ref="AE74:AE97">I74*R74</f>
        <v>0.36</v>
      </c>
      <c r="AF74" s="27">
        <f aca="true" t="shared" si="94" ref="AF74:AF97">H74*S74</f>
        <v>0.3</v>
      </c>
      <c r="AG74" s="27">
        <f aca="true" t="shared" si="95" ref="AG74:AG97">I74*T74</f>
        <v>1.2600000000000002</v>
      </c>
      <c r="AH74" s="27">
        <f aca="true" t="shared" si="96" ref="AH74:AH97">H74*U74</f>
        <v>0</v>
      </c>
      <c r="AI74" s="27">
        <f aca="true" t="shared" si="97" ref="AI74:AI97">I74*V74</f>
        <v>0</v>
      </c>
      <c r="AJ74" s="2"/>
      <c r="AK74" s="20">
        <f>'Ward Details'!T8</f>
        <v>5</v>
      </c>
      <c r="AL74" s="20"/>
      <c r="AM74" s="2"/>
      <c r="AN74" s="105">
        <f aca="true" t="shared" si="98" ref="AN74:AN97">AK74-X74</f>
        <v>5</v>
      </c>
      <c r="AO74" s="105">
        <f aca="true" t="shared" si="99" ref="AO74:AO97">AK74-Y74</f>
        <v>0.875</v>
      </c>
      <c r="AP74" s="105">
        <f aca="true" t="shared" si="100" ref="AP74:AP97">AK74-Z74</f>
        <v>5</v>
      </c>
      <c r="AQ74" s="105">
        <f aca="true" t="shared" si="101" ref="AQ74:AQ97">AK74-AA74</f>
        <v>5</v>
      </c>
      <c r="AR74" s="105">
        <f aca="true" t="shared" si="102" ref="AR74:AR97">AK74-AB74</f>
        <v>4.85</v>
      </c>
      <c r="AS74" s="105">
        <f aca="true" t="shared" si="103" ref="AS74:AS97">AK74-AC74</f>
        <v>2.0749999999999997</v>
      </c>
      <c r="AT74" s="105">
        <f aca="true" t="shared" si="104" ref="AT74:AT97">AK74-AD74</f>
        <v>2.12</v>
      </c>
      <c r="AU74" s="105">
        <f aca="true" t="shared" si="105" ref="AU74:AU97">AK74-AE74</f>
        <v>4.64</v>
      </c>
      <c r="AV74" s="105">
        <f aca="true" t="shared" si="106" ref="AV74:AV97">AK74-AF74</f>
        <v>4.7</v>
      </c>
      <c r="AW74" s="105">
        <f aca="true" t="shared" si="107" ref="AW74:AW97">AK74-AG74</f>
        <v>3.7399999999999998</v>
      </c>
      <c r="AX74" s="105">
        <f aca="true" t="shared" si="108" ref="AX74:AX97">AK74-AH74</f>
        <v>5</v>
      </c>
      <c r="AY74" s="105">
        <f aca="true" t="shared" si="109" ref="AY74:AY97">AK74-AI74</f>
        <v>5</v>
      </c>
      <c r="AZ74" s="39"/>
    </row>
    <row r="75" spans="1:52" ht="12.75">
      <c r="A75" s="161" t="str">
        <f>'Ward Details'!A9</f>
        <v>Area 3</v>
      </c>
      <c r="B75" s="20">
        <f>'Ward Details'!S9</f>
        <v>8</v>
      </c>
      <c r="C75" s="20">
        <f>'Ward Details'!U9</f>
        <v>4</v>
      </c>
      <c r="D75" s="47"/>
      <c r="E75" s="47">
        <f aca="true" t="shared" si="110" ref="E75:E97">F75</f>
        <v>0.5</v>
      </c>
      <c r="F75" s="47">
        <f aca="true" t="shared" si="111" ref="F75:F97">F74</f>
        <v>0.5</v>
      </c>
      <c r="G75" s="2"/>
      <c r="H75" s="4">
        <f t="shared" si="83"/>
        <v>4</v>
      </c>
      <c r="I75" s="4">
        <f t="shared" si="84"/>
        <v>2</v>
      </c>
      <c r="J75" s="2"/>
      <c r="K75" s="112">
        <f aca="true" t="shared" si="112" ref="K75:K97">K74</f>
        <v>0</v>
      </c>
      <c r="L75" s="112">
        <f aca="true" t="shared" si="113" ref="L75:L97">L74</f>
        <v>0.55</v>
      </c>
      <c r="M75" s="112">
        <f aca="true" t="shared" si="114" ref="M75:M97">M74</f>
        <v>0</v>
      </c>
      <c r="N75" s="112">
        <f aca="true" t="shared" si="115" ref="N75:N97">N74</f>
        <v>0</v>
      </c>
      <c r="O75" s="112">
        <f aca="true" t="shared" si="116" ref="O75:O97">O74</f>
        <v>0.02</v>
      </c>
      <c r="P75" s="112">
        <f aca="true" t="shared" si="117" ref="P75:P97">P74</f>
        <v>0.39</v>
      </c>
      <c r="Q75" s="112">
        <f aca="true" t="shared" si="118" ref="Q75:Q97">Q74</f>
        <v>0.64</v>
      </c>
      <c r="R75" s="112">
        <f aca="true" t="shared" si="119" ref="R75:R97">R74</f>
        <v>0.08</v>
      </c>
      <c r="S75" s="112">
        <f aca="true" t="shared" si="120" ref="S75:S97">S74</f>
        <v>0.04</v>
      </c>
      <c r="T75" s="112">
        <f aca="true" t="shared" si="121" ref="T75:T97">T74</f>
        <v>0.28</v>
      </c>
      <c r="U75" s="112">
        <f aca="true" t="shared" si="122" ref="U75:U97">U74</f>
        <v>0</v>
      </c>
      <c r="V75" s="112">
        <f aca="true" t="shared" si="123" ref="V75:V97">V74</f>
        <v>0</v>
      </c>
      <c r="W75" s="2"/>
      <c r="X75" s="27">
        <f t="shared" si="86"/>
        <v>0</v>
      </c>
      <c r="Y75" s="27">
        <f t="shared" si="87"/>
        <v>2.2</v>
      </c>
      <c r="Z75" s="27">
        <f t="shared" si="88"/>
        <v>0</v>
      </c>
      <c r="AA75" s="27">
        <f t="shared" si="89"/>
        <v>0</v>
      </c>
      <c r="AB75" s="27">
        <f t="shared" si="90"/>
        <v>0.08</v>
      </c>
      <c r="AC75" s="27">
        <f t="shared" si="91"/>
        <v>1.56</v>
      </c>
      <c r="AD75" s="27">
        <f t="shared" si="92"/>
        <v>1.28</v>
      </c>
      <c r="AE75" s="27">
        <f t="shared" si="93"/>
        <v>0.16</v>
      </c>
      <c r="AF75" s="27">
        <f t="shared" si="94"/>
        <v>0.16</v>
      </c>
      <c r="AG75" s="27">
        <f t="shared" si="95"/>
        <v>0.56</v>
      </c>
      <c r="AH75" s="27">
        <f t="shared" si="96"/>
        <v>0</v>
      </c>
      <c r="AI75" s="27">
        <f t="shared" si="97"/>
        <v>0</v>
      </c>
      <c r="AJ75" s="2"/>
      <c r="AK75" s="20">
        <f>'Ward Details'!T9</f>
        <v>2</v>
      </c>
      <c r="AL75" s="20"/>
      <c r="AM75" s="2"/>
      <c r="AN75" s="105">
        <f t="shared" si="98"/>
        <v>2</v>
      </c>
      <c r="AO75" s="105">
        <f t="shared" si="99"/>
        <v>-0.20000000000000018</v>
      </c>
      <c r="AP75" s="105">
        <f t="shared" si="100"/>
        <v>2</v>
      </c>
      <c r="AQ75" s="105">
        <f t="shared" si="101"/>
        <v>2</v>
      </c>
      <c r="AR75" s="105">
        <f t="shared" si="102"/>
        <v>1.92</v>
      </c>
      <c r="AS75" s="105">
        <f t="shared" si="103"/>
        <v>0.43999999999999995</v>
      </c>
      <c r="AT75" s="105">
        <f t="shared" si="104"/>
        <v>0.72</v>
      </c>
      <c r="AU75" s="105">
        <f t="shared" si="105"/>
        <v>1.84</v>
      </c>
      <c r="AV75" s="105">
        <f t="shared" si="106"/>
        <v>1.84</v>
      </c>
      <c r="AW75" s="105">
        <f t="shared" si="107"/>
        <v>1.44</v>
      </c>
      <c r="AX75" s="105">
        <f t="shared" si="108"/>
        <v>2</v>
      </c>
      <c r="AY75" s="105">
        <f t="shared" si="109"/>
        <v>2</v>
      </c>
      <c r="AZ75" s="39"/>
    </row>
    <row r="76" spans="1:52" ht="12.75">
      <c r="A76" s="161" t="str">
        <f>'Ward Details'!A10</f>
        <v>Area 4</v>
      </c>
      <c r="B76" s="20">
        <f>'Ward Details'!S10</f>
        <v>12</v>
      </c>
      <c r="C76" s="20">
        <f>'Ward Details'!U10</f>
        <v>7</v>
      </c>
      <c r="D76" s="20"/>
      <c r="E76" s="47">
        <f t="shared" si="110"/>
        <v>0.5</v>
      </c>
      <c r="F76" s="47">
        <f t="shared" si="111"/>
        <v>0.5</v>
      </c>
      <c r="G76" s="4"/>
      <c r="H76" s="4">
        <f t="shared" si="83"/>
        <v>6</v>
      </c>
      <c r="I76" s="4">
        <f t="shared" si="84"/>
        <v>3.5</v>
      </c>
      <c r="J76" s="2"/>
      <c r="K76" s="112">
        <f t="shared" si="112"/>
        <v>0</v>
      </c>
      <c r="L76" s="112">
        <f t="shared" si="113"/>
        <v>0.55</v>
      </c>
      <c r="M76" s="112">
        <f t="shared" si="114"/>
        <v>0</v>
      </c>
      <c r="N76" s="112">
        <f t="shared" si="115"/>
        <v>0</v>
      </c>
      <c r="O76" s="112">
        <f t="shared" si="116"/>
        <v>0.02</v>
      </c>
      <c r="P76" s="112">
        <f t="shared" si="117"/>
        <v>0.39</v>
      </c>
      <c r="Q76" s="112">
        <f t="shared" si="118"/>
        <v>0.64</v>
      </c>
      <c r="R76" s="112">
        <f t="shared" si="119"/>
        <v>0.08</v>
      </c>
      <c r="S76" s="112">
        <f t="shared" si="120"/>
        <v>0.04</v>
      </c>
      <c r="T76" s="112">
        <f t="shared" si="121"/>
        <v>0.28</v>
      </c>
      <c r="U76" s="112">
        <f t="shared" si="122"/>
        <v>0</v>
      </c>
      <c r="V76" s="112">
        <f t="shared" si="123"/>
        <v>0</v>
      </c>
      <c r="W76" s="2"/>
      <c r="X76" s="27">
        <f t="shared" si="86"/>
        <v>0</v>
      </c>
      <c r="Y76" s="27">
        <f t="shared" si="87"/>
        <v>3.3000000000000003</v>
      </c>
      <c r="Z76" s="27">
        <f t="shared" si="88"/>
        <v>0</v>
      </c>
      <c r="AA76" s="27">
        <f t="shared" si="89"/>
        <v>0</v>
      </c>
      <c r="AB76" s="27">
        <f t="shared" si="90"/>
        <v>0.12</v>
      </c>
      <c r="AC76" s="27">
        <f t="shared" si="91"/>
        <v>2.34</v>
      </c>
      <c r="AD76" s="27">
        <f t="shared" si="92"/>
        <v>2.24</v>
      </c>
      <c r="AE76" s="27">
        <f t="shared" si="93"/>
        <v>0.28</v>
      </c>
      <c r="AF76" s="27">
        <f t="shared" si="94"/>
        <v>0.24</v>
      </c>
      <c r="AG76" s="27">
        <f t="shared" si="95"/>
        <v>0.9800000000000001</v>
      </c>
      <c r="AH76" s="27">
        <f t="shared" si="96"/>
        <v>0</v>
      </c>
      <c r="AI76" s="27">
        <f t="shared" si="97"/>
        <v>0</v>
      </c>
      <c r="AJ76" s="2"/>
      <c r="AK76" s="20">
        <f>'Ward Details'!T10</f>
        <v>4</v>
      </c>
      <c r="AL76" s="20"/>
      <c r="AM76" s="2"/>
      <c r="AN76" s="105">
        <f t="shared" si="98"/>
        <v>4</v>
      </c>
      <c r="AO76" s="105">
        <f t="shared" si="99"/>
        <v>0.6999999999999997</v>
      </c>
      <c r="AP76" s="105">
        <f t="shared" si="100"/>
        <v>4</v>
      </c>
      <c r="AQ76" s="105">
        <f t="shared" si="101"/>
        <v>4</v>
      </c>
      <c r="AR76" s="105">
        <f t="shared" si="102"/>
        <v>3.88</v>
      </c>
      <c r="AS76" s="105">
        <f t="shared" si="103"/>
        <v>1.6600000000000001</v>
      </c>
      <c r="AT76" s="105">
        <f t="shared" si="104"/>
        <v>1.7599999999999998</v>
      </c>
      <c r="AU76" s="105">
        <f t="shared" si="105"/>
        <v>3.7199999999999998</v>
      </c>
      <c r="AV76" s="105">
        <f t="shared" si="106"/>
        <v>3.76</v>
      </c>
      <c r="AW76" s="105">
        <f t="shared" si="107"/>
        <v>3.02</v>
      </c>
      <c r="AX76" s="105">
        <f t="shared" si="108"/>
        <v>4</v>
      </c>
      <c r="AY76" s="105">
        <f t="shared" si="109"/>
        <v>4</v>
      </c>
      <c r="AZ76" s="39"/>
    </row>
    <row r="77" spans="1:52" ht="12.75">
      <c r="A77" s="161" t="str">
        <f>'Ward Details'!A11</f>
        <v>Area 5</v>
      </c>
      <c r="B77" s="20">
        <f>'Ward Details'!S11</f>
        <v>3</v>
      </c>
      <c r="C77" s="20">
        <f>'Ward Details'!U11</f>
        <v>0</v>
      </c>
      <c r="D77" s="20"/>
      <c r="E77" s="47">
        <f t="shared" si="110"/>
        <v>0.5</v>
      </c>
      <c r="F77" s="47">
        <f t="shared" si="111"/>
        <v>0.5</v>
      </c>
      <c r="G77" s="4"/>
      <c r="H77" s="4">
        <f t="shared" si="83"/>
        <v>1.5</v>
      </c>
      <c r="I77" s="4">
        <f t="shared" si="84"/>
        <v>0</v>
      </c>
      <c r="J77" s="2"/>
      <c r="K77" s="112">
        <f t="shared" si="112"/>
        <v>0</v>
      </c>
      <c r="L77" s="112">
        <f t="shared" si="113"/>
        <v>0.55</v>
      </c>
      <c r="M77" s="112">
        <f t="shared" si="114"/>
        <v>0</v>
      </c>
      <c r="N77" s="112">
        <f t="shared" si="115"/>
        <v>0</v>
      </c>
      <c r="O77" s="112">
        <f t="shared" si="116"/>
        <v>0.02</v>
      </c>
      <c r="P77" s="112">
        <f t="shared" si="117"/>
        <v>0.39</v>
      </c>
      <c r="Q77" s="112">
        <f t="shared" si="118"/>
        <v>0.64</v>
      </c>
      <c r="R77" s="112">
        <f t="shared" si="119"/>
        <v>0.08</v>
      </c>
      <c r="S77" s="112">
        <f t="shared" si="120"/>
        <v>0.04</v>
      </c>
      <c r="T77" s="112">
        <f t="shared" si="121"/>
        <v>0.28</v>
      </c>
      <c r="U77" s="112">
        <f t="shared" si="122"/>
        <v>0</v>
      </c>
      <c r="V77" s="112">
        <f t="shared" si="123"/>
        <v>0</v>
      </c>
      <c r="W77" s="2"/>
      <c r="X77" s="27">
        <f t="shared" si="86"/>
        <v>0</v>
      </c>
      <c r="Y77" s="27">
        <f t="shared" si="87"/>
        <v>0.8250000000000001</v>
      </c>
      <c r="Z77" s="27">
        <f t="shared" si="88"/>
        <v>0</v>
      </c>
      <c r="AA77" s="27">
        <f t="shared" si="89"/>
        <v>0</v>
      </c>
      <c r="AB77" s="27">
        <f t="shared" si="90"/>
        <v>0.03</v>
      </c>
      <c r="AC77" s="27">
        <f t="shared" si="91"/>
        <v>0.585</v>
      </c>
      <c r="AD77" s="27">
        <f t="shared" si="92"/>
        <v>0</v>
      </c>
      <c r="AE77" s="27">
        <f t="shared" si="93"/>
        <v>0</v>
      </c>
      <c r="AF77" s="27">
        <f t="shared" si="94"/>
        <v>0.06</v>
      </c>
      <c r="AG77" s="27">
        <f t="shared" si="95"/>
        <v>0</v>
      </c>
      <c r="AH77" s="27">
        <f t="shared" si="96"/>
        <v>0</v>
      </c>
      <c r="AI77" s="27">
        <f t="shared" si="97"/>
        <v>0</v>
      </c>
      <c r="AJ77" s="2"/>
      <c r="AK77" s="20">
        <f>'Ward Details'!T11</f>
        <v>1</v>
      </c>
      <c r="AL77" s="20"/>
      <c r="AM77" s="2"/>
      <c r="AN77" s="105">
        <f t="shared" si="98"/>
        <v>1</v>
      </c>
      <c r="AO77" s="105">
        <f t="shared" si="99"/>
        <v>0.17499999999999993</v>
      </c>
      <c r="AP77" s="105">
        <f t="shared" si="100"/>
        <v>1</v>
      </c>
      <c r="AQ77" s="105">
        <f t="shared" si="101"/>
        <v>1</v>
      </c>
      <c r="AR77" s="105">
        <f t="shared" si="102"/>
        <v>0.97</v>
      </c>
      <c r="AS77" s="105">
        <f t="shared" si="103"/>
        <v>0.41500000000000004</v>
      </c>
      <c r="AT77" s="105">
        <f t="shared" si="104"/>
        <v>1</v>
      </c>
      <c r="AU77" s="105">
        <f t="shared" si="105"/>
        <v>1</v>
      </c>
      <c r="AV77" s="105">
        <f t="shared" si="106"/>
        <v>0.94</v>
      </c>
      <c r="AW77" s="105">
        <f t="shared" si="107"/>
        <v>1</v>
      </c>
      <c r="AX77" s="105">
        <f t="shared" si="108"/>
        <v>1</v>
      </c>
      <c r="AY77" s="105">
        <f t="shared" si="109"/>
        <v>1</v>
      </c>
      <c r="AZ77" s="39"/>
    </row>
    <row r="78" spans="1:52" ht="12.75">
      <c r="A78" s="161" t="str">
        <f>'Ward Details'!A12</f>
        <v>Area 6</v>
      </c>
      <c r="B78" s="20">
        <f>'Ward Details'!S12</f>
        <v>0</v>
      </c>
      <c r="C78" s="20">
        <f>'Ward Details'!U12</f>
        <v>0</v>
      </c>
      <c r="D78" s="20"/>
      <c r="E78" s="47">
        <f t="shared" si="110"/>
        <v>0.5</v>
      </c>
      <c r="F78" s="47">
        <f t="shared" si="111"/>
        <v>0.5</v>
      </c>
      <c r="G78" s="4"/>
      <c r="H78" s="4">
        <f t="shared" si="83"/>
        <v>0</v>
      </c>
      <c r="I78" s="4">
        <f t="shared" si="84"/>
        <v>0</v>
      </c>
      <c r="J78" s="2"/>
      <c r="K78" s="112">
        <f t="shared" si="112"/>
        <v>0</v>
      </c>
      <c r="L78" s="112">
        <f t="shared" si="113"/>
        <v>0.55</v>
      </c>
      <c r="M78" s="112">
        <f t="shared" si="114"/>
        <v>0</v>
      </c>
      <c r="N78" s="112">
        <f t="shared" si="115"/>
        <v>0</v>
      </c>
      <c r="O78" s="112">
        <f t="shared" si="116"/>
        <v>0.02</v>
      </c>
      <c r="P78" s="112">
        <f t="shared" si="117"/>
        <v>0.39</v>
      </c>
      <c r="Q78" s="112">
        <f t="shared" si="118"/>
        <v>0.64</v>
      </c>
      <c r="R78" s="112">
        <f t="shared" si="119"/>
        <v>0.08</v>
      </c>
      <c r="S78" s="112">
        <f t="shared" si="120"/>
        <v>0.04</v>
      </c>
      <c r="T78" s="112">
        <f t="shared" si="121"/>
        <v>0.28</v>
      </c>
      <c r="U78" s="112">
        <f t="shared" si="122"/>
        <v>0</v>
      </c>
      <c r="V78" s="112">
        <f t="shared" si="123"/>
        <v>0</v>
      </c>
      <c r="W78" s="2"/>
      <c r="X78" s="27">
        <f t="shared" si="86"/>
        <v>0</v>
      </c>
      <c r="Y78" s="27">
        <f t="shared" si="87"/>
        <v>0</v>
      </c>
      <c r="Z78" s="27">
        <f t="shared" si="88"/>
        <v>0</v>
      </c>
      <c r="AA78" s="27">
        <f t="shared" si="89"/>
        <v>0</v>
      </c>
      <c r="AB78" s="27">
        <f t="shared" si="90"/>
        <v>0</v>
      </c>
      <c r="AC78" s="27">
        <f t="shared" si="91"/>
        <v>0</v>
      </c>
      <c r="AD78" s="27">
        <f t="shared" si="92"/>
        <v>0</v>
      </c>
      <c r="AE78" s="27">
        <f t="shared" si="93"/>
        <v>0</v>
      </c>
      <c r="AF78" s="27">
        <f t="shared" si="94"/>
        <v>0</v>
      </c>
      <c r="AG78" s="27">
        <f t="shared" si="95"/>
        <v>0</v>
      </c>
      <c r="AH78" s="27">
        <f t="shared" si="96"/>
        <v>0</v>
      </c>
      <c r="AI78" s="27">
        <f t="shared" si="97"/>
        <v>0</v>
      </c>
      <c r="AJ78" s="2"/>
      <c r="AK78" s="20">
        <f>'Ward Details'!T12</f>
        <v>0</v>
      </c>
      <c r="AL78" s="20"/>
      <c r="AM78" s="2"/>
      <c r="AN78" s="105">
        <f t="shared" si="98"/>
        <v>0</v>
      </c>
      <c r="AO78" s="105">
        <f t="shared" si="99"/>
        <v>0</v>
      </c>
      <c r="AP78" s="105">
        <f t="shared" si="100"/>
        <v>0</v>
      </c>
      <c r="AQ78" s="105">
        <f t="shared" si="101"/>
        <v>0</v>
      </c>
      <c r="AR78" s="105">
        <f t="shared" si="102"/>
        <v>0</v>
      </c>
      <c r="AS78" s="105">
        <f t="shared" si="103"/>
        <v>0</v>
      </c>
      <c r="AT78" s="105">
        <f t="shared" si="104"/>
        <v>0</v>
      </c>
      <c r="AU78" s="105">
        <f t="shared" si="105"/>
        <v>0</v>
      </c>
      <c r="AV78" s="105">
        <f t="shared" si="106"/>
        <v>0</v>
      </c>
      <c r="AW78" s="105">
        <f t="shared" si="107"/>
        <v>0</v>
      </c>
      <c r="AX78" s="105">
        <f t="shared" si="108"/>
        <v>0</v>
      </c>
      <c r="AY78" s="105">
        <f t="shared" si="109"/>
        <v>0</v>
      </c>
      <c r="AZ78" s="39"/>
    </row>
    <row r="79" spans="1:52" ht="12.75" hidden="1">
      <c r="A79" s="161" t="str">
        <f>'Ward Details'!A13</f>
        <v>Ward 7</v>
      </c>
      <c r="B79" s="20">
        <f>'Ward Details'!S13</f>
        <v>0</v>
      </c>
      <c r="C79" s="20">
        <f>'Ward Details'!U13</f>
        <v>0</v>
      </c>
      <c r="D79" s="20"/>
      <c r="E79" s="47">
        <f t="shared" si="110"/>
        <v>0.5</v>
      </c>
      <c r="F79" s="47">
        <f t="shared" si="111"/>
        <v>0.5</v>
      </c>
      <c r="G79" s="4"/>
      <c r="H79" s="4">
        <f t="shared" si="83"/>
        <v>0</v>
      </c>
      <c r="I79" s="4">
        <f t="shared" si="84"/>
        <v>0</v>
      </c>
      <c r="J79" s="2"/>
      <c r="K79" s="112">
        <f t="shared" si="112"/>
        <v>0</v>
      </c>
      <c r="L79" s="112">
        <f t="shared" si="113"/>
        <v>0.55</v>
      </c>
      <c r="M79" s="112">
        <f t="shared" si="114"/>
        <v>0</v>
      </c>
      <c r="N79" s="112">
        <f t="shared" si="115"/>
        <v>0</v>
      </c>
      <c r="O79" s="112">
        <f t="shared" si="116"/>
        <v>0.02</v>
      </c>
      <c r="P79" s="112">
        <f t="shared" si="117"/>
        <v>0.39</v>
      </c>
      <c r="Q79" s="112">
        <f t="shared" si="118"/>
        <v>0.64</v>
      </c>
      <c r="R79" s="112">
        <f t="shared" si="119"/>
        <v>0.08</v>
      </c>
      <c r="S79" s="112">
        <f t="shared" si="120"/>
        <v>0.04</v>
      </c>
      <c r="T79" s="112">
        <f t="shared" si="121"/>
        <v>0.28</v>
      </c>
      <c r="U79" s="112">
        <f t="shared" si="122"/>
        <v>0</v>
      </c>
      <c r="V79" s="112">
        <f t="shared" si="123"/>
        <v>0</v>
      </c>
      <c r="W79" s="2"/>
      <c r="X79" s="27">
        <f t="shared" si="86"/>
        <v>0</v>
      </c>
      <c r="Y79" s="27">
        <f t="shared" si="87"/>
        <v>0</v>
      </c>
      <c r="Z79" s="27">
        <f t="shared" si="88"/>
        <v>0</v>
      </c>
      <c r="AA79" s="27">
        <f t="shared" si="89"/>
        <v>0</v>
      </c>
      <c r="AB79" s="27">
        <f t="shared" si="90"/>
        <v>0</v>
      </c>
      <c r="AC79" s="27">
        <f t="shared" si="91"/>
        <v>0</v>
      </c>
      <c r="AD79" s="27">
        <f t="shared" si="92"/>
        <v>0</v>
      </c>
      <c r="AE79" s="27">
        <f t="shared" si="93"/>
        <v>0</v>
      </c>
      <c r="AF79" s="27">
        <f t="shared" si="94"/>
        <v>0</v>
      </c>
      <c r="AG79" s="27">
        <f t="shared" si="95"/>
        <v>0</v>
      </c>
      <c r="AH79" s="27">
        <f t="shared" si="96"/>
        <v>0</v>
      </c>
      <c r="AI79" s="27">
        <f t="shared" si="97"/>
        <v>0</v>
      </c>
      <c r="AJ79" s="2"/>
      <c r="AK79" s="20">
        <f>'Ward Details'!T13</f>
        <v>0</v>
      </c>
      <c r="AL79" s="20"/>
      <c r="AM79" s="2"/>
      <c r="AN79" s="105">
        <f t="shared" si="98"/>
        <v>0</v>
      </c>
      <c r="AO79" s="105">
        <f t="shared" si="99"/>
        <v>0</v>
      </c>
      <c r="AP79" s="105">
        <f t="shared" si="100"/>
        <v>0</v>
      </c>
      <c r="AQ79" s="105">
        <f t="shared" si="101"/>
        <v>0</v>
      </c>
      <c r="AR79" s="105">
        <f t="shared" si="102"/>
        <v>0</v>
      </c>
      <c r="AS79" s="105">
        <f t="shared" si="103"/>
        <v>0</v>
      </c>
      <c r="AT79" s="105">
        <f t="shared" si="104"/>
        <v>0</v>
      </c>
      <c r="AU79" s="105">
        <f t="shared" si="105"/>
        <v>0</v>
      </c>
      <c r="AV79" s="105">
        <f t="shared" si="106"/>
        <v>0</v>
      </c>
      <c r="AW79" s="105">
        <f t="shared" si="107"/>
        <v>0</v>
      </c>
      <c r="AX79" s="105">
        <f t="shared" si="108"/>
        <v>0</v>
      </c>
      <c r="AY79" s="105">
        <f t="shared" si="109"/>
        <v>0</v>
      </c>
      <c r="AZ79" s="39"/>
    </row>
    <row r="80" spans="1:52" ht="12.75" hidden="1">
      <c r="A80" s="161" t="str">
        <f>'Ward Details'!A14</f>
        <v>Ward 8</v>
      </c>
      <c r="B80" s="20">
        <f>'Ward Details'!S14</f>
        <v>0</v>
      </c>
      <c r="C80" s="20">
        <f>'Ward Details'!U14</f>
        <v>0</v>
      </c>
      <c r="D80" s="20"/>
      <c r="E80" s="47">
        <f t="shared" si="110"/>
        <v>0.5</v>
      </c>
      <c r="F80" s="47">
        <f t="shared" si="111"/>
        <v>0.5</v>
      </c>
      <c r="G80" s="4"/>
      <c r="H80" s="4">
        <f t="shared" si="83"/>
        <v>0</v>
      </c>
      <c r="I80" s="4">
        <f t="shared" si="84"/>
        <v>0</v>
      </c>
      <c r="J80" s="2"/>
      <c r="K80" s="112">
        <f t="shared" si="112"/>
        <v>0</v>
      </c>
      <c r="L80" s="112">
        <f t="shared" si="113"/>
        <v>0.55</v>
      </c>
      <c r="M80" s="112">
        <f t="shared" si="114"/>
        <v>0</v>
      </c>
      <c r="N80" s="112">
        <f t="shared" si="115"/>
        <v>0</v>
      </c>
      <c r="O80" s="112">
        <f t="shared" si="116"/>
        <v>0.02</v>
      </c>
      <c r="P80" s="112">
        <f t="shared" si="117"/>
        <v>0.39</v>
      </c>
      <c r="Q80" s="112">
        <f t="shared" si="118"/>
        <v>0.64</v>
      </c>
      <c r="R80" s="112">
        <f t="shared" si="119"/>
        <v>0.08</v>
      </c>
      <c r="S80" s="112">
        <f t="shared" si="120"/>
        <v>0.04</v>
      </c>
      <c r="T80" s="112">
        <f t="shared" si="121"/>
        <v>0.28</v>
      </c>
      <c r="U80" s="112">
        <f t="shared" si="122"/>
        <v>0</v>
      </c>
      <c r="V80" s="112">
        <f t="shared" si="123"/>
        <v>0</v>
      </c>
      <c r="W80" s="2"/>
      <c r="X80" s="27">
        <f t="shared" si="86"/>
        <v>0</v>
      </c>
      <c r="Y80" s="27">
        <f t="shared" si="87"/>
        <v>0</v>
      </c>
      <c r="Z80" s="27">
        <f t="shared" si="88"/>
        <v>0</v>
      </c>
      <c r="AA80" s="27">
        <f t="shared" si="89"/>
        <v>0</v>
      </c>
      <c r="AB80" s="27">
        <f t="shared" si="90"/>
        <v>0</v>
      </c>
      <c r="AC80" s="27">
        <f t="shared" si="91"/>
        <v>0</v>
      </c>
      <c r="AD80" s="27">
        <f t="shared" si="92"/>
        <v>0</v>
      </c>
      <c r="AE80" s="27">
        <f t="shared" si="93"/>
        <v>0</v>
      </c>
      <c r="AF80" s="27">
        <f t="shared" si="94"/>
        <v>0</v>
      </c>
      <c r="AG80" s="27">
        <f t="shared" si="95"/>
        <v>0</v>
      </c>
      <c r="AH80" s="27">
        <f t="shared" si="96"/>
        <v>0</v>
      </c>
      <c r="AI80" s="27">
        <f t="shared" si="97"/>
        <v>0</v>
      </c>
      <c r="AJ80" s="2"/>
      <c r="AK80" s="20">
        <f>'Ward Details'!T14</f>
        <v>0</v>
      </c>
      <c r="AL80" s="20"/>
      <c r="AM80" s="2"/>
      <c r="AN80" s="105">
        <f t="shared" si="98"/>
        <v>0</v>
      </c>
      <c r="AO80" s="105">
        <f t="shared" si="99"/>
        <v>0</v>
      </c>
      <c r="AP80" s="105">
        <f t="shared" si="100"/>
        <v>0</v>
      </c>
      <c r="AQ80" s="105">
        <f t="shared" si="101"/>
        <v>0</v>
      </c>
      <c r="AR80" s="105">
        <f t="shared" si="102"/>
        <v>0</v>
      </c>
      <c r="AS80" s="105">
        <f t="shared" si="103"/>
        <v>0</v>
      </c>
      <c r="AT80" s="105">
        <f t="shared" si="104"/>
        <v>0</v>
      </c>
      <c r="AU80" s="105">
        <f t="shared" si="105"/>
        <v>0</v>
      </c>
      <c r="AV80" s="105">
        <f t="shared" si="106"/>
        <v>0</v>
      </c>
      <c r="AW80" s="105">
        <f t="shared" si="107"/>
        <v>0</v>
      </c>
      <c r="AX80" s="105">
        <f t="shared" si="108"/>
        <v>0</v>
      </c>
      <c r="AY80" s="105">
        <f t="shared" si="109"/>
        <v>0</v>
      </c>
      <c r="AZ80" s="39"/>
    </row>
    <row r="81" spans="1:52" ht="12.75" hidden="1">
      <c r="A81" s="161" t="str">
        <f>'Ward Details'!A15</f>
        <v>Ward 9</v>
      </c>
      <c r="B81" s="20">
        <f>'Ward Details'!S15</f>
        <v>0</v>
      </c>
      <c r="C81" s="20">
        <f>'Ward Details'!U15</f>
        <v>0</v>
      </c>
      <c r="D81" s="20"/>
      <c r="E81" s="47">
        <f t="shared" si="110"/>
        <v>0.5</v>
      </c>
      <c r="F81" s="47">
        <f t="shared" si="111"/>
        <v>0.5</v>
      </c>
      <c r="G81" s="4"/>
      <c r="H81" s="4">
        <f t="shared" si="83"/>
        <v>0</v>
      </c>
      <c r="I81" s="4">
        <f t="shared" si="84"/>
        <v>0</v>
      </c>
      <c r="J81" s="2"/>
      <c r="K81" s="112">
        <f t="shared" si="112"/>
        <v>0</v>
      </c>
      <c r="L81" s="112">
        <f t="shared" si="113"/>
        <v>0.55</v>
      </c>
      <c r="M81" s="112">
        <f t="shared" si="114"/>
        <v>0</v>
      </c>
      <c r="N81" s="112">
        <f t="shared" si="115"/>
        <v>0</v>
      </c>
      <c r="O81" s="112">
        <f t="shared" si="116"/>
        <v>0.02</v>
      </c>
      <c r="P81" s="112">
        <f t="shared" si="117"/>
        <v>0.39</v>
      </c>
      <c r="Q81" s="112">
        <f t="shared" si="118"/>
        <v>0.64</v>
      </c>
      <c r="R81" s="112">
        <f t="shared" si="119"/>
        <v>0.08</v>
      </c>
      <c r="S81" s="112">
        <f t="shared" si="120"/>
        <v>0.04</v>
      </c>
      <c r="T81" s="112">
        <f t="shared" si="121"/>
        <v>0.28</v>
      </c>
      <c r="U81" s="112">
        <f t="shared" si="122"/>
        <v>0</v>
      </c>
      <c r="V81" s="112">
        <f t="shared" si="123"/>
        <v>0</v>
      </c>
      <c r="W81" s="2"/>
      <c r="X81" s="27">
        <f t="shared" si="86"/>
        <v>0</v>
      </c>
      <c r="Y81" s="27">
        <f t="shared" si="87"/>
        <v>0</v>
      </c>
      <c r="Z81" s="27">
        <f t="shared" si="88"/>
        <v>0</v>
      </c>
      <c r="AA81" s="27">
        <f t="shared" si="89"/>
        <v>0</v>
      </c>
      <c r="AB81" s="27">
        <f t="shared" si="90"/>
        <v>0</v>
      </c>
      <c r="AC81" s="27">
        <f t="shared" si="91"/>
        <v>0</v>
      </c>
      <c r="AD81" s="27">
        <f t="shared" si="92"/>
        <v>0</v>
      </c>
      <c r="AE81" s="27">
        <f t="shared" si="93"/>
        <v>0</v>
      </c>
      <c r="AF81" s="27">
        <f t="shared" si="94"/>
        <v>0</v>
      </c>
      <c r="AG81" s="27">
        <f t="shared" si="95"/>
        <v>0</v>
      </c>
      <c r="AH81" s="27">
        <f t="shared" si="96"/>
        <v>0</v>
      </c>
      <c r="AI81" s="27">
        <f t="shared" si="97"/>
        <v>0</v>
      </c>
      <c r="AJ81" s="2"/>
      <c r="AK81" s="20">
        <f>'Ward Details'!T15</f>
        <v>0</v>
      </c>
      <c r="AL81" s="20"/>
      <c r="AM81" s="2"/>
      <c r="AN81" s="105">
        <f t="shared" si="98"/>
        <v>0</v>
      </c>
      <c r="AO81" s="105">
        <f t="shared" si="99"/>
        <v>0</v>
      </c>
      <c r="AP81" s="105">
        <f t="shared" si="100"/>
        <v>0</v>
      </c>
      <c r="AQ81" s="105">
        <f t="shared" si="101"/>
        <v>0</v>
      </c>
      <c r="AR81" s="105">
        <f t="shared" si="102"/>
        <v>0</v>
      </c>
      <c r="AS81" s="105">
        <f t="shared" si="103"/>
        <v>0</v>
      </c>
      <c r="AT81" s="105">
        <f t="shared" si="104"/>
        <v>0</v>
      </c>
      <c r="AU81" s="105">
        <f t="shared" si="105"/>
        <v>0</v>
      </c>
      <c r="AV81" s="105">
        <f t="shared" si="106"/>
        <v>0</v>
      </c>
      <c r="AW81" s="105">
        <f t="shared" si="107"/>
        <v>0</v>
      </c>
      <c r="AX81" s="105">
        <f t="shared" si="108"/>
        <v>0</v>
      </c>
      <c r="AY81" s="105">
        <f t="shared" si="109"/>
        <v>0</v>
      </c>
      <c r="AZ81" s="39"/>
    </row>
    <row r="82" spans="1:52" ht="12.75" hidden="1">
      <c r="A82" s="161" t="str">
        <f>'Ward Details'!A16</f>
        <v>Ward 10</v>
      </c>
      <c r="B82" s="20">
        <f>'Ward Details'!S16</f>
        <v>0</v>
      </c>
      <c r="C82" s="20">
        <f>'Ward Details'!U16</f>
        <v>0</v>
      </c>
      <c r="D82" s="20"/>
      <c r="E82" s="47">
        <f t="shared" si="110"/>
        <v>0.5</v>
      </c>
      <c r="F82" s="47">
        <f t="shared" si="111"/>
        <v>0.5</v>
      </c>
      <c r="G82" s="4"/>
      <c r="H82" s="4">
        <f t="shared" si="83"/>
        <v>0</v>
      </c>
      <c r="I82" s="4">
        <f t="shared" si="84"/>
        <v>0</v>
      </c>
      <c r="J82" s="2"/>
      <c r="K82" s="112">
        <f t="shared" si="112"/>
        <v>0</v>
      </c>
      <c r="L82" s="112">
        <f t="shared" si="113"/>
        <v>0.55</v>
      </c>
      <c r="M82" s="112">
        <f t="shared" si="114"/>
        <v>0</v>
      </c>
      <c r="N82" s="112">
        <f t="shared" si="115"/>
        <v>0</v>
      </c>
      <c r="O82" s="112">
        <f t="shared" si="116"/>
        <v>0.02</v>
      </c>
      <c r="P82" s="112">
        <f t="shared" si="117"/>
        <v>0.39</v>
      </c>
      <c r="Q82" s="112">
        <f t="shared" si="118"/>
        <v>0.64</v>
      </c>
      <c r="R82" s="112">
        <f t="shared" si="119"/>
        <v>0.08</v>
      </c>
      <c r="S82" s="112">
        <f t="shared" si="120"/>
        <v>0.04</v>
      </c>
      <c r="T82" s="112">
        <f t="shared" si="121"/>
        <v>0.28</v>
      </c>
      <c r="U82" s="112">
        <f t="shared" si="122"/>
        <v>0</v>
      </c>
      <c r="V82" s="112">
        <f t="shared" si="123"/>
        <v>0</v>
      </c>
      <c r="W82" s="2"/>
      <c r="X82" s="27">
        <f t="shared" si="86"/>
        <v>0</v>
      </c>
      <c r="Y82" s="27">
        <f t="shared" si="87"/>
        <v>0</v>
      </c>
      <c r="Z82" s="27">
        <f t="shared" si="88"/>
        <v>0</v>
      </c>
      <c r="AA82" s="27">
        <f t="shared" si="89"/>
        <v>0</v>
      </c>
      <c r="AB82" s="27">
        <f t="shared" si="90"/>
        <v>0</v>
      </c>
      <c r="AC82" s="27">
        <f t="shared" si="91"/>
        <v>0</v>
      </c>
      <c r="AD82" s="27">
        <f t="shared" si="92"/>
        <v>0</v>
      </c>
      <c r="AE82" s="27">
        <f t="shared" si="93"/>
        <v>0</v>
      </c>
      <c r="AF82" s="27">
        <f t="shared" si="94"/>
        <v>0</v>
      </c>
      <c r="AG82" s="27">
        <f t="shared" si="95"/>
        <v>0</v>
      </c>
      <c r="AH82" s="27">
        <f t="shared" si="96"/>
        <v>0</v>
      </c>
      <c r="AI82" s="27">
        <f t="shared" si="97"/>
        <v>0</v>
      </c>
      <c r="AJ82" s="2"/>
      <c r="AK82" s="20">
        <f>'Ward Details'!T16</f>
        <v>0</v>
      </c>
      <c r="AL82" s="20"/>
      <c r="AM82" s="2"/>
      <c r="AN82" s="105">
        <f t="shared" si="98"/>
        <v>0</v>
      </c>
      <c r="AO82" s="105">
        <f t="shared" si="99"/>
        <v>0</v>
      </c>
      <c r="AP82" s="105">
        <f t="shared" si="100"/>
        <v>0</v>
      </c>
      <c r="AQ82" s="105">
        <f t="shared" si="101"/>
        <v>0</v>
      </c>
      <c r="AR82" s="105">
        <f t="shared" si="102"/>
        <v>0</v>
      </c>
      <c r="AS82" s="105">
        <f t="shared" si="103"/>
        <v>0</v>
      </c>
      <c r="AT82" s="105">
        <f t="shared" si="104"/>
        <v>0</v>
      </c>
      <c r="AU82" s="105">
        <f t="shared" si="105"/>
        <v>0</v>
      </c>
      <c r="AV82" s="105">
        <f t="shared" si="106"/>
        <v>0</v>
      </c>
      <c r="AW82" s="105">
        <f t="shared" si="107"/>
        <v>0</v>
      </c>
      <c r="AX82" s="105">
        <f t="shared" si="108"/>
        <v>0</v>
      </c>
      <c r="AY82" s="105">
        <f t="shared" si="109"/>
        <v>0</v>
      </c>
      <c r="AZ82" s="39"/>
    </row>
    <row r="83" spans="1:52" ht="12.75" hidden="1">
      <c r="A83" s="161" t="str">
        <f>'Ward Details'!A17</f>
        <v>Ward 11</v>
      </c>
      <c r="B83" s="20">
        <f>'Ward Details'!S17</f>
        <v>0</v>
      </c>
      <c r="C83" s="20">
        <f>'Ward Details'!U17</f>
        <v>0</v>
      </c>
      <c r="D83" s="20"/>
      <c r="E83" s="47">
        <f t="shared" si="110"/>
        <v>0.5</v>
      </c>
      <c r="F83" s="47">
        <f t="shared" si="111"/>
        <v>0.5</v>
      </c>
      <c r="G83" s="4"/>
      <c r="H83" s="4">
        <f t="shared" si="83"/>
        <v>0</v>
      </c>
      <c r="I83" s="4">
        <f t="shared" si="84"/>
        <v>0</v>
      </c>
      <c r="J83" s="2"/>
      <c r="K83" s="112">
        <f t="shared" si="112"/>
        <v>0</v>
      </c>
      <c r="L83" s="112">
        <f t="shared" si="113"/>
        <v>0.55</v>
      </c>
      <c r="M83" s="112">
        <f t="shared" si="114"/>
        <v>0</v>
      </c>
      <c r="N83" s="112">
        <f t="shared" si="115"/>
        <v>0</v>
      </c>
      <c r="O83" s="112">
        <f t="shared" si="116"/>
        <v>0.02</v>
      </c>
      <c r="P83" s="112">
        <f t="shared" si="117"/>
        <v>0.39</v>
      </c>
      <c r="Q83" s="112">
        <f t="shared" si="118"/>
        <v>0.64</v>
      </c>
      <c r="R83" s="112">
        <f t="shared" si="119"/>
        <v>0.08</v>
      </c>
      <c r="S83" s="112">
        <f t="shared" si="120"/>
        <v>0.04</v>
      </c>
      <c r="T83" s="112">
        <f t="shared" si="121"/>
        <v>0.28</v>
      </c>
      <c r="U83" s="112">
        <f t="shared" si="122"/>
        <v>0</v>
      </c>
      <c r="V83" s="112">
        <f t="shared" si="123"/>
        <v>0</v>
      </c>
      <c r="W83" s="2"/>
      <c r="X83" s="27">
        <f t="shared" si="86"/>
        <v>0</v>
      </c>
      <c r="Y83" s="27">
        <f t="shared" si="87"/>
        <v>0</v>
      </c>
      <c r="Z83" s="27">
        <f t="shared" si="88"/>
        <v>0</v>
      </c>
      <c r="AA83" s="27">
        <f t="shared" si="89"/>
        <v>0</v>
      </c>
      <c r="AB83" s="27">
        <f t="shared" si="90"/>
        <v>0</v>
      </c>
      <c r="AC83" s="27">
        <f t="shared" si="91"/>
        <v>0</v>
      </c>
      <c r="AD83" s="27">
        <f t="shared" si="92"/>
        <v>0</v>
      </c>
      <c r="AE83" s="27">
        <f t="shared" si="93"/>
        <v>0</v>
      </c>
      <c r="AF83" s="27">
        <f t="shared" si="94"/>
        <v>0</v>
      </c>
      <c r="AG83" s="27">
        <f t="shared" si="95"/>
        <v>0</v>
      </c>
      <c r="AH83" s="27">
        <f t="shared" si="96"/>
        <v>0</v>
      </c>
      <c r="AI83" s="27">
        <f t="shared" si="97"/>
        <v>0</v>
      </c>
      <c r="AJ83" s="2"/>
      <c r="AK83" s="20">
        <f>'Ward Details'!T17</f>
        <v>0</v>
      </c>
      <c r="AL83" s="20"/>
      <c r="AM83" s="2"/>
      <c r="AN83" s="105">
        <f t="shared" si="98"/>
        <v>0</v>
      </c>
      <c r="AO83" s="105">
        <f t="shared" si="99"/>
        <v>0</v>
      </c>
      <c r="AP83" s="105">
        <f t="shared" si="100"/>
        <v>0</v>
      </c>
      <c r="AQ83" s="105">
        <f t="shared" si="101"/>
        <v>0</v>
      </c>
      <c r="AR83" s="105">
        <f t="shared" si="102"/>
        <v>0</v>
      </c>
      <c r="AS83" s="105">
        <f t="shared" si="103"/>
        <v>0</v>
      </c>
      <c r="AT83" s="105">
        <f t="shared" si="104"/>
        <v>0</v>
      </c>
      <c r="AU83" s="105">
        <f t="shared" si="105"/>
        <v>0</v>
      </c>
      <c r="AV83" s="105">
        <f t="shared" si="106"/>
        <v>0</v>
      </c>
      <c r="AW83" s="105">
        <f t="shared" si="107"/>
        <v>0</v>
      </c>
      <c r="AX83" s="105">
        <f t="shared" si="108"/>
        <v>0</v>
      </c>
      <c r="AY83" s="105">
        <f t="shared" si="109"/>
        <v>0</v>
      </c>
      <c r="AZ83" s="39"/>
    </row>
    <row r="84" spans="1:52" ht="12.75" hidden="1">
      <c r="A84" s="161" t="str">
        <f>'Ward Details'!A18</f>
        <v>Ward 12</v>
      </c>
      <c r="B84" s="20">
        <f>'Ward Details'!S18</f>
        <v>0</v>
      </c>
      <c r="C84" s="20">
        <f>'Ward Details'!U18</f>
        <v>0</v>
      </c>
      <c r="D84" s="20"/>
      <c r="E84" s="47">
        <f t="shared" si="110"/>
        <v>0.5</v>
      </c>
      <c r="F84" s="47">
        <f t="shared" si="111"/>
        <v>0.5</v>
      </c>
      <c r="G84" s="4"/>
      <c r="H84" s="4">
        <f t="shared" si="83"/>
        <v>0</v>
      </c>
      <c r="I84" s="4">
        <f t="shared" si="84"/>
        <v>0</v>
      </c>
      <c r="J84" s="2"/>
      <c r="K84" s="112">
        <f t="shared" si="112"/>
        <v>0</v>
      </c>
      <c r="L84" s="112">
        <f t="shared" si="113"/>
        <v>0.55</v>
      </c>
      <c r="M84" s="112">
        <f t="shared" si="114"/>
        <v>0</v>
      </c>
      <c r="N84" s="112">
        <f t="shared" si="115"/>
        <v>0</v>
      </c>
      <c r="O84" s="112">
        <f t="shared" si="116"/>
        <v>0.02</v>
      </c>
      <c r="P84" s="112">
        <f t="shared" si="117"/>
        <v>0.39</v>
      </c>
      <c r="Q84" s="112">
        <f t="shared" si="118"/>
        <v>0.64</v>
      </c>
      <c r="R84" s="112">
        <f t="shared" si="119"/>
        <v>0.08</v>
      </c>
      <c r="S84" s="112">
        <f t="shared" si="120"/>
        <v>0.04</v>
      </c>
      <c r="T84" s="112">
        <f t="shared" si="121"/>
        <v>0.28</v>
      </c>
      <c r="U84" s="112">
        <f t="shared" si="122"/>
        <v>0</v>
      </c>
      <c r="V84" s="112">
        <f t="shared" si="123"/>
        <v>0</v>
      </c>
      <c r="W84" s="2"/>
      <c r="X84" s="27">
        <f t="shared" si="86"/>
        <v>0</v>
      </c>
      <c r="Y84" s="27">
        <f t="shared" si="87"/>
        <v>0</v>
      </c>
      <c r="Z84" s="27">
        <f t="shared" si="88"/>
        <v>0</v>
      </c>
      <c r="AA84" s="27">
        <f t="shared" si="89"/>
        <v>0</v>
      </c>
      <c r="AB84" s="27">
        <f t="shared" si="90"/>
        <v>0</v>
      </c>
      <c r="AC84" s="27">
        <f t="shared" si="91"/>
        <v>0</v>
      </c>
      <c r="AD84" s="27">
        <f t="shared" si="92"/>
        <v>0</v>
      </c>
      <c r="AE84" s="27">
        <f t="shared" si="93"/>
        <v>0</v>
      </c>
      <c r="AF84" s="27">
        <f t="shared" si="94"/>
        <v>0</v>
      </c>
      <c r="AG84" s="27">
        <f t="shared" si="95"/>
        <v>0</v>
      </c>
      <c r="AH84" s="27">
        <f t="shared" si="96"/>
        <v>0</v>
      </c>
      <c r="AI84" s="27">
        <f t="shared" si="97"/>
        <v>0</v>
      </c>
      <c r="AJ84" s="2"/>
      <c r="AK84" s="20">
        <f>'Ward Details'!T18</f>
        <v>0</v>
      </c>
      <c r="AL84" s="20"/>
      <c r="AM84" s="2"/>
      <c r="AN84" s="105">
        <f t="shared" si="98"/>
        <v>0</v>
      </c>
      <c r="AO84" s="105">
        <f t="shared" si="99"/>
        <v>0</v>
      </c>
      <c r="AP84" s="105">
        <f t="shared" si="100"/>
        <v>0</v>
      </c>
      <c r="AQ84" s="105">
        <f t="shared" si="101"/>
        <v>0</v>
      </c>
      <c r="AR84" s="105">
        <f t="shared" si="102"/>
        <v>0</v>
      </c>
      <c r="AS84" s="105">
        <f t="shared" si="103"/>
        <v>0</v>
      </c>
      <c r="AT84" s="105">
        <f t="shared" si="104"/>
        <v>0</v>
      </c>
      <c r="AU84" s="105">
        <f t="shared" si="105"/>
        <v>0</v>
      </c>
      <c r="AV84" s="105">
        <f t="shared" si="106"/>
        <v>0</v>
      </c>
      <c r="AW84" s="105">
        <f t="shared" si="107"/>
        <v>0</v>
      </c>
      <c r="AX84" s="105">
        <f t="shared" si="108"/>
        <v>0</v>
      </c>
      <c r="AY84" s="105">
        <f t="shared" si="109"/>
        <v>0</v>
      </c>
      <c r="AZ84" s="39"/>
    </row>
    <row r="85" spans="1:52" ht="12.75" hidden="1">
      <c r="A85" s="161" t="str">
        <f>'Ward Details'!A19</f>
        <v>Ward 13</v>
      </c>
      <c r="B85" s="20">
        <f>'Ward Details'!S19</f>
        <v>0</v>
      </c>
      <c r="C85" s="20">
        <f>'Ward Details'!U19</f>
        <v>0</v>
      </c>
      <c r="D85" s="20"/>
      <c r="E85" s="47">
        <f t="shared" si="110"/>
        <v>0.5</v>
      </c>
      <c r="F85" s="47">
        <f t="shared" si="111"/>
        <v>0.5</v>
      </c>
      <c r="G85" s="4"/>
      <c r="H85" s="4">
        <f t="shared" si="83"/>
        <v>0</v>
      </c>
      <c r="I85" s="4">
        <f t="shared" si="84"/>
        <v>0</v>
      </c>
      <c r="J85" s="2"/>
      <c r="K85" s="112">
        <f t="shared" si="112"/>
        <v>0</v>
      </c>
      <c r="L85" s="112">
        <f t="shared" si="113"/>
        <v>0.55</v>
      </c>
      <c r="M85" s="112">
        <f t="shared" si="114"/>
        <v>0</v>
      </c>
      <c r="N85" s="112">
        <f t="shared" si="115"/>
        <v>0</v>
      </c>
      <c r="O85" s="112">
        <f t="shared" si="116"/>
        <v>0.02</v>
      </c>
      <c r="P85" s="112">
        <f t="shared" si="117"/>
        <v>0.39</v>
      </c>
      <c r="Q85" s="112">
        <f t="shared" si="118"/>
        <v>0.64</v>
      </c>
      <c r="R85" s="112">
        <f t="shared" si="119"/>
        <v>0.08</v>
      </c>
      <c r="S85" s="112">
        <f t="shared" si="120"/>
        <v>0.04</v>
      </c>
      <c r="T85" s="112">
        <f t="shared" si="121"/>
        <v>0.28</v>
      </c>
      <c r="U85" s="112">
        <f t="shared" si="122"/>
        <v>0</v>
      </c>
      <c r="V85" s="112">
        <f t="shared" si="123"/>
        <v>0</v>
      </c>
      <c r="W85" s="2"/>
      <c r="X85" s="27">
        <f t="shared" si="86"/>
        <v>0</v>
      </c>
      <c r="Y85" s="27">
        <f t="shared" si="87"/>
        <v>0</v>
      </c>
      <c r="Z85" s="27">
        <f t="shared" si="88"/>
        <v>0</v>
      </c>
      <c r="AA85" s="27">
        <f t="shared" si="89"/>
        <v>0</v>
      </c>
      <c r="AB85" s="27">
        <f t="shared" si="90"/>
        <v>0</v>
      </c>
      <c r="AC85" s="27">
        <f t="shared" si="91"/>
        <v>0</v>
      </c>
      <c r="AD85" s="27">
        <f t="shared" si="92"/>
        <v>0</v>
      </c>
      <c r="AE85" s="27">
        <f t="shared" si="93"/>
        <v>0</v>
      </c>
      <c r="AF85" s="27">
        <f t="shared" si="94"/>
        <v>0</v>
      </c>
      <c r="AG85" s="27">
        <f t="shared" si="95"/>
        <v>0</v>
      </c>
      <c r="AH85" s="27">
        <f t="shared" si="96"/>
        <v>0</v>
      </c>
      <c r="AI85" s="27">
        <f t="shared" si="97"/>
        <v>0</v>
      </c>
      <c r="AJ85" s="2"/>
      <c r="AK85" s="20">
        <f>'Ward Details'!T19</f>
        <v>0</v>
      </c>
      <c r="AL85" s="20"/>
      <c r="AM85" s="2"/>
      <c r="AN85" s="105">
        <f t="shared" si="98"/>
        <v>0</v>
      </c>
      <c r="AO85" s="105">
        <f t="shared" si="99"/>
        <v>0</v>
      </c>
      <c r="AP85" s="105">
        <f t="shared" si="100"/>
        <v>0</v>
      </c>
      <c r="AQ85" s="105">
        <f t="shared" si="101"/>
        <v>0</v>
      </c>
      <c r="AR85" s="105">
        <f t="shared" si="102"/>
        <v>0</v>
      </c>
      <c r="AS85" s="105">
        <f t="shared" si="103"/>
        <v>0</v>
      </c>
      <c r="AT85" s="105">
        <f t="shared" si="104"/>
        <v>0</v>
      </c>
      <c r="AU85" s="105">
        <f t="shared" si="105"/>
        <v>0</v>
      </c>
      <c r="AV85" s="105">
        <f t="shared" si="106"/>
        <v>0</v>
      </c>
      <c r="AW85" s="105">
        <f t="shared" si="107"/>
        <v>0</v>
      </c>
      <c r="AX85" s="105">
        <f t="shared" si="108"/>
        <v>0</v>
      </c>
      <c r="AY85" s="105">
        <f t="shared" si="109"/>
        <v>0</v>
      </c>
      <c r="AZ85" s="39"/>
    </row>
    <row r="86" spans="1:52" ht="12.75" hidden="1">
      <c r="A86" s="161" t="str">
        <f>'Ward Details'!A20</f>
        <v>Ward 14</v>
      </c>
      <c r="B86" s="20">
        <f>'Ward Details'!S20</f>
        <v>0</v>
      </c>
      <c r="C86" s="20">
        <f>'Ward Details'!U20</f>
        <v>0</v>
      </c>
      <c r="D86" s="20"/>
      <c r="E86" s="47">
        <f t="shared" si="110"/>
        <v>0.5</v>
      </c>
      <c r="F86" s="47">
        <f t="shared" si="111"/>
        <v>0.5</v>
      </c>
      <c r="G86" s="4"/>
      <c r="H86" s="4">
        <f t="shared" si="83"/>
        <v>0</v>
      </c>
      <c r="I86" s="4">
        <f t="shared" si="84"/>
        <v>0</v>
      </c>
      <c r="J86" s="2"/>
      <c r="K86" s="112">
        <f t="shared" si="112"/>
        <v>0</v>
      </c>
      <c r="L86" s="112">
        <f t="shared" si="113"/>
        <v>0.55</v>
      </c>
      <c r="M86" s="112">
        <f t="shared" si="114"/>
        <v>0</v>
      </c>
      <c r="N86" s="112">
        <f t="shared" si="115"/>
        <v>0</v>
      </c>
      <c r="O86" s="112">
        <f t="shared" si="116"/>
        <v>0.02</v>
      </c>
      <c r="P86" s="112">
        <f t="shared" si="117"/>
        <v>0.39</v>
      </c>
      <c r="Q86" s="112">
        <f t="shared" si="118"/>
        <v>0.64</v>
      </c>
      <c r="R86" s="112">
        <f t="shared" si="119"/>
        <v>0.08</v>
      </c>
      <c r="S86" s="112">
        <f t="shared" si="120"/>
        <v>0.04</v>
      </c>
      <c r="T86" s="112">
        <f t="shared" si="121"/>
        <v>0.28</v>
      </c>
      <c r="U86" s="112">
        <f t="shared" si="122"/>
        <v>0</v>
      </c>
      <c r="V86" s="112">
        <f t="shared" si="123"/>
        <v>0</v>
      </c>
      <c r="W86" s="2"/>
      <c r="X86" s="27">
        <f t="shared" si="86"/>
        <v>0</v>
      </c>
      <c r="Y86" s="27">
        <f t="shared" si="87"/>
        <v>0</v>
      </c>
      <c r="Z86" s="27">
        <f t="shared" si="88"/>
        <v>0</v>
      </c>
      <c r="AA86" s="27">
        <f t="shared" si="89"/>
        <v>0</v>
      </c>
      <c r="AB86" s="27">
        <f t="shared" si="90"/>
        <v>0</v>
      </c>
      <c r="AC86" s="27">
        <f t="shared" si="91"/>
        <v>0</v>
      </c>
      <c r="AD86" s="27">
        <f t="shared" si="92"/>
        <v>0</v>
      </c>
      <c r="AE86" s="27">
        <f t="shared" si="93"/>
        <v>0</v>
      </c>
      <c r="AF86" s="27">
        <f t="shared" si="94"/>
        <v>0</v>
      </c>
      <c r="AG86" s="27">
        <f t="shared" si="95"/>
        <v>0</v>
      </c>
      <c r="AH86" s="27">
        <f t="shared" si="96"/>
        <v>0</v>
      </c>
      <c r="AI86" s="27">
        <f t="shared" si="97"/>
        <v>0</v>
      </c>
      <c r="AJ86" s="2"/>
      <c r="AK86" s="20">
        <f>'Ward Details'!T20</f>
        <v>0</v>
      </c>
      <c r="AL86" s="20"/>
      <c r="AM86" s="2"/>
      <c r="AN86" s="105">
        <f t="shared" si="98"/>
        <v>0</v>
      </c>
      <c r="AO86" s="105">
        <f t="shared" si="99"/>
        <v>0</v>
      </c>
      <c r="AP86" s="105">
        <f t="shared" si="100"/>
        <v>0</v>
      </c>
      <c r="AQ86" s="105">
        <f t="shared" si="101"/>
        <v>0</v>
      </c>
      <c r="AR86" s="105">
        <f t="shared" si="102"/>
        <v>0</v>
      </c>
      <c r="AS86" s="105">
        <f t="shared" si="103"/>
        <v>0</v>
      </c>
      <c r="AT86" s="105">
        <f t="shared" si="104"/>
        <v>0</v>
      </c>
      <c r="AU86" s="105">
        <f t="shared" si="105"/>
        <v>0</v>
      </c>
      <c r="AV86" s="105">
        <f t="shared" si="106"/>
        <v>0</v>
      </c>
      <c r="AW86" s="105">
        <f t="shared" si="107"/>
        <v>0</v>
      </c>
      <c r="AX86" s="105">
        <f t="shared" si="108"/>
        <v>0</v>
      </c>
      <c r="AY86" s="105">
        <f t="shared" si="109"/>
        <v>0</v>
      </c>
      <c r="AZ86" s="39"/>
    </row>
    <row r="87" spans="1:52" ht="12.75" hidden="1">
      <c r="A87" s="161" t="str">
        <f>'Ward Details'!A21</f>
        <v>Ward 15</v>
      </c>
      <c r="B87" s="20">
        <f>'Ward Details'!S21</f>
        <v>0</v>
      </c>
      <c r="C87" s="20">
        <f>'Ward Details'!U21</f>
        <v>0</v>
      </c>
      <c r="D87" s="20"/>
      <c r="E87" s="47">
        <f t="shared" si="110"/>
        <v>0.5</v>
      </c>
      <c r="F87" s="47">
        <f t="shared" si="111"/>
        <v>0.5</v>
      </c>
      <c r="G87" s="4"/>
      <c r="H87" s="4">
        <f t="shared" si="83"/>
        <v>0</v>
      </c>
      <c r="I87" s="4">
        <f t="shared" si="84"/>
        <v>0</v>
      </c>
      <c r="J87" s="2"/>
      <c r="K87" s="112">
        <f t="shared" si="112"/>
        <v>0</v>
      </c>
      <c r="L87" s="112">
        <f t="shared" si="113"/>
        <v>0.55</v>
      </c>
      <c r="M87" s="112">
        <f t="shared" si="114"/>
        <v>0</v>
      </c>
      <c r="N87" s="112">
        <f t="shared" si="115"/>
        <v>0</v>
      </c>
      <c r="O87" s="112">
        <f t="shared" si="116"/>
        <v>0.02</v>
      </c>
      <c r="P87" s="112">
        <f t="shared" si="117"/>
        <v>0.39</v>
      </c>
      <c r="Q87" s="112">
        <f t="shared" si="118"/>
        <v>0.64</v>
      </c>
      <c r="R87" s="112">
        <f t="shared" si="119"/>
        <v>0.08</v>
      </c>
      <c r="S87" s="112">
        <f t="shared" si="120"/>
        <v>0.04</v>
      </c>
      <c r="T87" s="112">
        <f t="shared" si="121"/>
        <v>0.28</v>
      </c>
      <c r="U87" s="112">
        <f t="shared" si="122"/>
        <v>0</v>
      </c>
      <c r="V87" s="112">
        <f t="shared" si="123"/>
        <v>0</v>
      </c>
      <c r="W87" s="2"/>
      <c r="X87" s="27">
        <f t="shared" si="86"/>
        <v>0</v>
      </c>
      <c r="Y87" s="27">
        <f t="shared" si="87"/>
        <v>0</v>
      </c>
      <c r="Z87" s="27">
        <f t="shared" si="88"/>
        <v>0</v>
      </c>
      <c r="AA87" s="27">
        <f t="shared" si="89"/>
        <v>0</v>
      </c>
      <c r="AB87" s="27">
        <f t="shared" si="90"/>
        <v>0</v>
      </c>
      <c r="AC87" s="27">
        <f t="shared" si="91"/>
        <v>0</v>
      </c>
      <c r="AD87" s="27">
        <f t="shared" si="92"/>
        <v>0</v>
      </c>
      <c r="AE87" s="27">
        <f t="shared" si="93"/>
        <v>0</v>
      </c>
      <c r="AF87" s="27">
        <f t="shared" si="94"/>
        <v>0</v>
      </c>
      <c r="AG87" s="27">
        <f t="shared" si="95"/>
        <v>0</v>
      </c>
      <c r="AH87" s="27">
        <f t="shared" si="96"/>
        <v>0</v>
      </c>
      <c r="AI87" s="27">
        <f t="shared" si="97"/>
        <v>0</v>
      </c>
      <c r="AJ87" s="2"/>
      <c r="AK87" s="20">
        <f>'Ward Details'!T21</f>
        <v>0</v>
      </c>
      <c r="AL87" s="20"/>
      <c r="AM87" s="2"/>
      <c r="AN87" s="105">
        <f t="shared" si="98"/>
        <v>0</v>
      </c>
      <c r="AO87" s="105">
        <f t="shared" si="99"/>
        <v>0</v>
      </c>
      <c r="AP87" s="105">
        <f t="shared" si="100"/>
        <v>0</v>
      </c>
      <c r="AQ87" s="105">
        <f t="shared" si="101"/>
        <v>0</v>
      </c>
      <c r="AR87" s="105">
        <f t="shared" si="102"/>
        <v>0</v>
      </c>
      <c r="AS87" s="105">
        <f t="shared" si="103"/>
        <v>0</v>
      </c>
      <c r="AT87" s="105">
        <f t="shared" si="104"/>
        <v>0</v>
      </c>
      <c r="AU87" s="105">
        <f t="shared" si="105"/>
        <v>0</v>
      </c>
      <c r="AV87" s="105">
        <f t="shared" si="106"/>
        <v>0</v>
      </c>
      <c r="AW87" s="105">
        <f t="shared" si="107"/>
        <v>0</v>
      </c>
      <c r="AX87" s="105">
        <f t="shared" si="108"/>
        <v>0</v>
      </c>
      <c r="AY87" s="105">
        <f t="shared" si="109"/>
        <v>0</v>
      </c>
      <c r="AZ87" s="39"/>
    </row>
    <row r="88" spans="1:52" ht="12.75" hidden="1">
      <c r="A88" s="161" t="str">
        <f>'Ward Details'!A22</f>
        <v>Ward 16</v>
      </c>
      <c r="B88" s="20">
        <f>'Ward Details'!S22</f>
        <v>0</v>
      </c>
      <c r="C88" s="20">
        <f>'Ward Details'!U22</f>
        <v>0</v>
      </c>
      <c r="D88" s="20"/>
      <c r="E88" s="47">
        <f t="shared" si="110"/>
        <v>0.5</v>
      </c>
      <c r="F88" s="47">
        <f t="shared" si="111"/>
        <v>0.5</v>
      </c>
      <c r="G88" s="4"/>
      <c r="H88" s="4">
        <f t="shared" si="83"/>
        <v>0</v>
      </c>
      <c r="I88" s="4">
        <f t="shared" si="84"/>
        <v>0</v>
      </c>
      <c r="J88" s="2"/>
      <c r="K88" s="112">
        <f t="shared" si="112"/>
        <v>0</v>
      </c>
      <c r="L88" s="112">
        <f t="shared" si="113"/>
        <v>0.55</v>
      </c>
      <c r="M88" s="112">
        <f t="shared" si="114"/>
        <v>0</v>
      </c>
      <c r="N88" s="112">
        <f t="shared" si="115"/>
        <v>0</v>
      </c>
      <c r="O88" s="112">
        <f t="shared" si="116"/>
        <v>0.02</v>
      </c>
      <c r="P88" s="112">
        <f t="shared" si="117"/>
        <v>0.39</v>
      </c>
      <c r="Q88" s="112">
        <f t="shared" si="118"/>
        <v>0.64</v>
      </c>
      <c r="R88" s="112">
        <f t="shared" si="119"/>
        <v>0.08</v>
      </c>
      <c r="S88" s="112">
        <f t="shared" si="120"/>
        <v>0.04</v>
      </c>
      <c r="T88" s="112">
        <f t="shared" si="121"/>
        <v>0.28</v>
      </c>
      <c r="U88" s="112">
        <f t="shared" si="122"/>
        <v>0</v>
      </c>
      <c r="V88" s="112">
        <f t="shared" si="123"/>
        <v>0</v>
      </c>
      <c r="W88" s="2"/>
      <c r="X88" s="27">
        <f t="shared" si="86"/>
        <v>0</v>
      </c>
      <c r="Y88" s="27">
        <f t="shared" si="87"/>
        <v>0</v>
      </c>
      <c r="Z88" s="27">
        <f t="shared" si="88"/>
        <v>0</v>
      </c>
      <c r="AA88" s="27">
        <f t="shared" si="89"/>
        <v>0</v>
      </c>
      <c r="AB88" s="27">
        <f t="shared" si="90"/>
        <v>0</v>
      </c>
      <c r="AC88" s="27">
        <f t="shared" si="91"/>
        <v>0</v>
      </c>
      <c r="AD88" s="27">
        <f t="shared" si="92"/>
        <v>0</v>
      </c>
      <c r="AE88" s="27">
        <f t="shared" si="93"/>
        <v>0</v>
      </c>
      <c r="AF88" s="27">
        <f t="shared" si="94"/>
        <v>0</v>
      </c>
      <c r="AG88" s="27">
        <f t="shared" si="95"/>
        <v>0</v>
      </c>
      <c r="AH88" s="27">
        <f t="shared" si="96"/>
        <v>0</v>
      </c>
      <c r="AI88" s="27">
        <f t="shared" si="97"/>
        <v>0</v>
      </c>
      <c r="AJ88" s="2"/>
      <c r="AK88" s="20">
        <f>'Ward Details'!T22</f>
        <v>0</v>
      </c>
      <c r="AL88" s="20"/>
      <c r="AM88" s="2"/>
      <c r="AN88" s="105">
        <f t="shared" si="98"/>
        <v>0</v>
      </c>
      <c r="AO88" s="105">
        <f t="shared" si="99"/>
        <v>0</v>
      </c>
      <c r="AP88" s="105">
        <f t="shared" si="100"/>
        <v>0</v>
      </c>
      <c r="AQ88" s="105">
        <f t="shared" si="101"/>
        <v>0</v>
      </c>
      <c r="AR88" s="105">
        <f t="shared" si="102"/>
        <v>0</v>
      </c>
      <c r="AS88" s="105">
        <f t="shared" si="103"/>
        <v>0</v>
      </c>
      <c r="AT88" s="105">
        <f t="shared" si="104"/>
        <v>0</v>
      </c>
      <c r="AU88" s="105">
        <f t="shared" si="105"/>
        <v>0</v>
      </c>
      <c r="AV88" s="105">
        <f t="shared" si="106"/>
        <v>0</v>
      </c>
      <c r="AW88" s="105">
        <f t="shared" si="107"/>
        <v>0</v>
      </c>
      <c r="AX88" s="105">
        <f t="shared" si="108"/>
        <v>0</v>
      </c>
      <c r="AY88" s="105">
        <f t="shared" si="109"/>
        <v>0</v>
      </c>
      <c r="AZ88" s="39"/>
    </row>
    <row r="89" spans="1:52" ht="12.75" hidden="1">
      <c r="A89" s="161" t="str">
        <f>'Ward Details'!A23</f>
        <v>Ward 17</v>
      </c>
      <c r="B89" s="20">
        <f>'Ward Details'!S23</f>
        <v>0</v>
      </c>
      <c r="C89" s="20">
        <f>'Ward Details'!U23</f>
        <v>0</v>
      </c>
      <c r="D89" s="20"/>
      <c r="E89" s="47">
        <f t="shared" si="110"/>
        <v>0.5</v>
      </c>
      <c r="F89" s="47">
        <f t="shared" si="111"/>
        <v>0.5</v>
      </c>
      <c r="G89" s="4"/>
      <c r="H89" s="4">
        <f t="shared" si="83"/>
        <v>0</v>
      </c>
      <c r="I89" s="4">
        <f t="shared" si="84"/>
        <v>0</v>
      </c>
      <c r="J89" s="2"/>
      <c r="K89" s="112">
        <f t="shared" si="112"/>
        <v>0</v>
      </c>
      <c r="L89" s="112">
        <f t="shared" si="113"/>
        <v>0.55</v>
      </c>
      <c r="M89" s="112">
        <f t="shared" si="114"/>
        <v>0</v>
      </c>
      <c r="N89" s="112">
        <f t="shared" si="115"/>
        <v>0</v>
      </c>
      <c r="O89" s="112">
        <f t="shared" si="116"/>
        <v>0.02</v>
      </c>
      <c r="P89" s="112">
        <f t="shared" si="117"/>
        <v>0.39</v>
      </c>
      <c r="Q89" s="112">
        <f t="shared" si="118"/>
        <v>0.64</v>
      </c>
      <c r="R89" s="112">
        <f t="shared" si="119"/>
        <v>0.08</v>
      </c>
      <c r="S89" s="112">
        <f t="shared" si="120"/>
        <v>0.04</v>
      </c>
      <c r="T89" s="112">
        <f t="shared" si="121"/>
        <v>0.28</v>
      </c>
      <c r="U89" s="112">
        <f t="shared" si="122"/>
        <v>0</v>
      </c>
      <c r="V89" s="112">
        <f t="shared" si="123"/>
        <v>0</v>
      </c>
      <c r="W89" s="2"/>
      <c r="X89" s="27">
        <f t="shared" si="86"/>
        <v>0</v>
      </c>
      <c r="Y89" s="27">
        <f t="shared" si="87"/>
        <v>0</v>
      </c>
      <c r="Z89" s="27">
        <f t="shared" si="88"/>
        <v>0</v>
      </c>
      <c r="AA89" s="27">
        <f t="shared" si="89"/>
        <v>0</v>
      </c>
      <c r="AB89" s="27">
        <f t="shared" si="90"/>
        <v>0</v>
      </c>
      <c r="AC89" s="27">
        <f t="shared" si="91"/>
        <v>0</v>
      </c>
      <c r="AD89" s="27">
        <f t="shared" si="92"/>
        <v>0</v>
      </c>
      <c r="AE89" s="27">
        <f t="shared" si="93"/>
        <v>0</v>
      </c>
      <c r="AF89" s="27">
        <f t="shared" si="94"/>
        <v>0</v>
      </c>
      <c r="AG89" s="27">
        <f t="shared" si="95"/>
        <v>0</v>
      </c>
      <c r="AH89" s="27">
        <f t="shared" si="96"/>
        <v>0</v>
      </c>
      <c r="AI89" s="27">
        <f t="shared" si="97"/>
        <v>0</v>
      </c>
      <c r="AJ89" s="2"/>
      <c r="AK89" s="20">
        <f>'Ward Details'!T23</f>
        <v>0</v>
      </c>
      <c r="AL89" s="20"/>
      <c r="AM89" s="2"/>
      <c r="AN89" s="105">
        <f t="shared" si="98"/>
        <v>0</v>
      </c>
      <c r="AO89" s="105">
        <f t="shared" si="99"/>
        <v>0</v>
      </c>
      <c r="AP89" s="105">
        <f t="shared" si="100"/>
        <v>0</v>
      </c>
      <c r="AQ89" s="105">
        <f t="shared" si="101"/>
        <v>0</v>
      </c>
      <c r="AR89" s="105">
        <f t="shared" si="102"/>
        <v>0</v>
      </c>
      <c r="AS89" s="105">
        <f t="shared" si="103"/>
        <v>0</v>
      </c>
      <c r="AT89" s="105">
        <f t="shared" si="104"/>
        <v>0</v>
      </c>
      <c r="AU89" s="105">
        <f t="shared" si="105"/>
        <v>0</v>
      </c>
      <c r="AV89" s="105">
        <f t="shared" si="106"/>
        <v>0</v>
      </c>
      <c r="AW89" s="105">
        <f t="shared" si="107"/>
        <v>0</v>
      </c>
      <c r="AX89" s="105">
        <f t="shared" si="108"/>
        <v>0</v>
      </c>
      <c r="AY89" s="105">
        <f t="shared" si="109"/>
        <v>0</v>
      </c>
      <c r="AZ89" s="39"/>
    </row>
    <row r="90" spans="1:52" ht="12.75" hidden="1">
      <c r="A90" s="161" t="str">
        <f>'Ward Details'!A24</f>
        <v>Ward 18</v>
      </c>
      <c r="B90" s="20">
        <f>'Ward Details'!S24</f>
        <v>0</v>
      </c>
      <c r="C90" s="20">
        <f>'Ward Details'!U24</f>
        <v>0</v>
      </c>
      <c r="D90" s="20"/>
      <c r="E90" s="47">
        <f t="shared" si="110"/>
        <v>0.5</v>
      </c>
      <c r="F90" s="47">
        <f t="shared" si="111"/>
        <v>0.5</v>
      </c>
      <c r="G90" s="4"/>
      <c r="H90" s="4">
        <f t="shared" si="83"/>
        <v>0</v>
      </c>
      <c r="I90" s="4">
        <f t="shared" si="84"/>
        <v>0</v>
      </c>
      <c r="J90" s="2"/>
      <c r="K90" s="112">
        <f t="shared" si="112"/>
        <v>0</v>
      </c>
      <c r="L90" s="112">
        <f t="shared" si="113"/>
        <v>0.55</v>
      </c>
      <c r="M90" s="112">
        <f t="shared" si="114"/>
        <v>0</v>
      </c>
      <c r="N90" s="112">
        <f t="shared" si="115"/>
        <v>0</v>
      </c>
      <c r="O90" s="112">
        <f t="shared" si="116"/>
        <v>0.02</v>
      </c>
      <c r="P90" s="112">
        <f t="shared" si="117"/>
        <v>0.39</v>
      </c>
      <c r="Q90" s="112">
        <f t="shared" si="118"/>
        <v>0.64</v>
      </c>
      <c r="R90" s="112">
        <f t="shared" si="119"/>
        <v>0.08</v>
      </c>
      <c r="S90" s="112">
        <f t="shared" si="120"/>
        <v>0.04</v>
      </c>
      <c r="T90" s="112">
        <f t="shared" si="121"/>
        <v>0.28</v>
      </c>
      <c r="U90" s="112">
        <f t="shared" si="122"/>
        <v>0</v>
      </c>
      <c r="V90" s="112">
        <f t="shared" si="123"/>
        <v>0</v>
      </c>
      <c r="W90" s="2"/>
      <c r="X90" s="27">
        <f t="shared" si="86"/>
        <v>0</v>
      </c>
      <c r="Y90" s="27">
        <f t="shared" si="87"/>
        <v>0</v>
      </c>
      <c r="Z90" s="27">
        <f t="shared" si="88"/>
        <v>0</v>
      </c>
      <c r="AA90" s="27">
        <f t="shared" si="89"/>
        <v>0</v>
      </c>
      <c r="AB90" s="27">
        <f t="shared" si="90"/>
        <v>0</v>
      </c>
      <c r="AC90" s="27">
        <f t="shared" si="91"/>
        <v>0</v>
      </c>
      <c r="AD90" s="27">
        <f t="shared" si="92"/>
        <v>0</v>
      </c>
      <c r="AE90" s="27">
        <f t="shared" si="93"/>
        <v>0</v>
      </c>
      <c r="AF90" s="27">
        <f t="shared" si="94"/>
        <v>0</v>
      </c>
      <c r="AG90" s="27">
        <f t="shared" si="95"/>
        <v>0</v>
      </c>
      <c r="AH90" s="27">
        <f t="shared" si="96"/>
        <v>0</v>
      </c>
      <c r="AI90" s="27">
        <f t="shared" si="97"/>
        <v>0</v>
      </c>
      <c r="AJ90" s="2"/>
      <c r="AK90" s="20">
        <f>'Ward Details'!T24</f>
        <v>0</v>
      </c>
      <c r="AL90" s="20"/>
      <c r="AM90" s="2"/>
      <c r="AN90" s="105">
        <f t="shared" si="98"/>
        <v>0</v>
      </c>
      <c r="AO90" s="105">
        <f t="shared" si="99"/>
        <v>0</v>
      </c>
      <c r="AP90" s="105">
        <f t="shared" si="100"/>
        <v>0</v>
      </c>
      <c r="AQ90" s="105">
        <f t="shared" si="101"/>
        <v>0</v>
      </c>
      <c r="AR90" s="105">
        <f t="shared" si="102"/>
        <v>0</v>
      </c>
      <c r="AS90" s="105">
        <f t="shared" si="103"/>
        <v>0</v>
      </c>
      <c r="AT90" s="105">
        <f t="shared" si="104"/>
        <v>0</v>
      </c>
      <c r="AU90" s="105">
        <f t="shared" si="105"/>
        <v>0</v>
      </c>
      <c r="AV90" s="105">
        <f t="shared" si="106"/>
        <v>0</v>
      </c>
      <c r="AW90" s="105">
        <f t="shared" si="107"/>
        <v>0</v>
      </c>
      <c r="AX90" s="105">
        <f t="shared" si="108"/>
        <v>0</v>
      </c>
      <c r="AY90" s="105">
        <f t="shared" si="109"/>
        <v>0</v>
      </c>
      <c r="AZ90" s="39"/>
    </row>
    <row r="91" spans="1:52" ht="12.75" hidden="1">
      <c r="A91" s="161" t="str">
        <f>'Ward Details'!A25</f>
        <v>Ward 19</v>
      </c>
      <c r="B91" s="20">
        <f>'Ward Details'!S25</f>
        <v>0</v>
      </c>
      <c r="C91" s="20">
        <f>'Ward Details'!U25</f>
        <v>0</v>
      </c>
      <c r="D91" s="20"/>
      <c r="E91" s="47">
        <f t="shared" si="110"/>
        <v>0.5</v>
      </c>
      <c r="F91" s="47">
        <f t="shared" si="111"/>
        <v>0.5</v>
      </c>
      <c r="G91" s="4"/>
      <c r="H91" s="4">
        <f t="shared" si="83"/>
        <v>0</v>
      </c>
      <c r="I91" s="4">
        <f t="shared" si="84"/>
        <v>0</v>
      </c>
      <c r="J91" s="2"/>
      <c r="K91" s="112">
        <f t="shared" si="112"/>
        <v>0</v>
      </c>
      <c r="L91" s="112">
        <f t="shared" si="113"/>
        <v>0.55</v>
      </c>
      <c r="M91" s="112">
        <f t="shared" si="114"/>
        <v>0</v>
      </c>
      <c r="N91" s="112">
        <f t="shared" si="115"/>
        <v>0</v>
      </c>
      <c r="O91" s="112">
        <f t="shared" si="116"/>
        <v>0.02</v>
      </c>
      <c r="P91" s="112">
        <f t="shared" si="117"/>
        <v>0.39</v>
      </c>
      <c r="Q91" s="112">
        <f t="shared" si="118"/>
        <v>0.64</v>
      </c>
      <c r="R91" s="112">
        <f t="shared" si="119"/>
        <v>0.08</v>
      </c>
      <c r="S91" s="112">
        <f t="shared" si="120"/>
        <v>0.04</v>
      </c>
      <c r="T91" s="112">
        <f t="shared" si="121"/>
        <v>0.28</v>
      </c>
      <c r="U91" s="112">
        <f t="shared" si="122"/>
        <v>0</v>
      </c>
      <c r="V91" s="112">
        <f t="shared" si="123"/>
        <v>0</v>
      </c>
      <c r="W91" s="2"/>
      <c r="X91" s="27">
        <f t="shared" si="86"/>
        <v>0</v>
      </c>
      <c r="Y91" s="27">
        <f t="shared" si="87"/>
        <v>0</v>
      </c>
      <c r="Z91" s="27">
        <f t="shared" si="88"/>
        <v>0</v>
      </c>
      <c r="AA91" s="27">
        <f t="shared" si="89"/>
        <v>0</v>
      </c>
      <c r="AB91" s="27">
        <f t="shared" si="90"/>
        <v>0</v>
      </c>
      <c r="AC91" s="27">
        <f>H91*P91</f>
        <v>0</v>
      </c>
      <c r="AD91" s="27">
        <f t="shared" si="92"/>
        <v>0</v>
      </c>
      <c r="AE91" s="27">
        <f t="shared" si="93"/>
        <v>0</v>
      </c>
      <c r="AF91" s="27">
        <f t="shared" si="94"/>
        <v>0</v>
      </c>
      <c r="AG91" s="27">
        <f t="shared" si="95"/>
        <v>0</v>
      </c>
      <c r="AH91" s="27">
        <f t="shared" si="96"/>
        <v>0</v>
      </c>
      <c r="AI91" s="27">
        <f t="shared" si="97"/>
        <v>0</v>
      </c>
      <c r="AJ91" s="2"/>
      <c r="AK91" s="20">
        <f>'Ward Details'!T25</f>
        <v>0</v>
      </c>
      <c r="AL91" s="20"/>
      <c r="AM91" s="2"/>
      <c r="AN91" s="105">
        <f t="shared" si="98"/>
        <v>0</v>
      </c>
      <c r="AO91" s="105">
        <f t="shared" si="99"/>
        <v>0</v>
      </c>
      <c r="AP91" s="105">
        <f t="shared" si="100"/>
        <v>0</v>
      </c>
      <c r="AQ91" s="105">
        <f t="shared" si="101"/>
        <v>0</v>
      </c>
      <c r="AR91" s="105">
        <f t="shared" si="102"/>
        <v>0</v>
      </c>
      <c r="AS91" s="105">
        <f t="shared" si="103"/>
        <v>0</v>
      </c>
      <c r="AT91" s="105">
        <f t="shared" si="104"/>
        <v>0</v>
      </c>
      <c r="AU91" s="105">
        <f t="shared" si="105"/>
        <v>0</v>
      </c>
      <c r="AV91" s="105">
        <f t="shared" si="106"/>
        <v>0</v>
      </c>
      <c r="AW91" s="105">
        <f t="shared" si="107"/>
        <v>0</v>
      </c>
      <c r="AX91" s="105">
        <f t="shared" si="108"/>
        <v>0</v>
      </c>
      <c r="AY91" s="105">
        <f t="shared" si="109"/>
        <v>0</v>
      </c>
      <c r="AZ91" s="39"/>
    </row>
    <row r="92" spans="1:52" ht="12.75" hidden="1">
      <c r="A92" s="161" t="str">
        <f>'Ward Details'!A26</f>
        <v>Ward 20</v>
      </c>
      <c r="B92" s="20">
        <f>'Ward Details'!S26</f>
        <v>0</v>
      </c>
      <c r="C92" s="20">
        <f>'Ward Details'!U26</f>
        <v>0</v>
      </c>
      <c r="D92" s="20"/>
      <c r="E92" s="47">
        <f t="shared" si="110"/>
        <v>0.5</v>
      </c>
      <c r="F92" s="47">
        <f t="shared" si="111"/>
        <v>0.5</v>
      </c>
      <c r="G92" s="4"/>
      <c r="H92" s="4">
        <f t="shared" si="83"/>
        <v>0</v>
      </c>
      <c r="I92" s="4">
        <f t="shared" si="84"/>
        <v>0</v>
      </c>
      <c r="J92" s="2"/>
      <c r="K92" s="112">
        <f t="shared" si="112"/>
        <v>0</v>
      </c>
      <c r="L92" s="112">
        <f t="shared" si="113"/>
        <v>0.55</v>
      </c>
      <c r="M92" s="112">
        <f t="shared" si="114"/>
        <v>0</v>
      </c>
      <c r="N92" s="112">
        <f t="shared" si="115"/>
        <v>0</v>
      </c>
      <c r="O92" s="112">
        <f t="shared" si="116"/>
        <v>0.02</v>
      </c>
      <c r="P92" s="112">
        <f t="shared" si="117"/>
        <v>0.39</v>
      </c>
      <c r="Q92" s="112">
        <f t="shared" si="118"/>
        <v>0.64</v>
      </c>
      <c r="R92" s="112">
        <f t="shared" si="119"/>
        <v>0.08</v>
      </c>
      <c r="S92" s="112">
        <f t="shared" si="120"/>
        <v>0.04</v>
      </c>
      <c r="T92" s="112">
        <f t="shared" si="121"/>
        <v>0.28</v>
      </c>
      <c r="U92" s="112">
        <f t="shared" si="122"/>
        <v>0</v>
      </c>
      <c r="V92" s="112">
        <f t="shared" si="123"/>
        <v>0</v>
      </c>
      <c r="W92" s="2"/>
      <c r="X92" s="27">
        <f t="shared" si="86"/>
        <v>0</v>
      </c>
      <c r="Y92" s="27">
        <f t="shared" si="87"/>
        <v>0</v>
      </c>
      <c r="Z92" s="27">
        <f t="shared" si="88"/>
        <v>0</v>
      </c>
      <c r="AA92" s="27">
        <f t="shared" si="89"/>
        <v>0</v>
      </c>
      <c r="AB92" s="27">
        <f t="shared" si="90"/>
        <v>0</v>
      </c>
      <c r="AC92" s="27">
        <f t="shared" si="91"/>
        <v>0</v>
      </c>
      <c r="AD92" s="27">
        <f t="shared" si="92"/>
        <v>0</v>
      </c>
      <c r="AE92" s="27">
        <f t="shared" si="93"/>
        <v>0</v>
      </c>
      <c r="AF92" s="27">
        <f t="shared" si="94"/>
        <v>0</v>
      </c>
      <c r="AG92" s="27">
        <f t="shared" si="95"/>
        <v>0</v>
      </c>
      <c r="AH92" s="27">
        <f t="shared" si="96"/>
        <v>0</v>
      </c>
      <c r="AI92" s="27">
        <f t="shared" si="97"/>
        <v>0</v>
      </c>
      <c r="AJ92" s="2"/>
      <c r="AK92" s="20">
        <f>'Ward Details'!T26</f>
        <v>0</v>
      </c>
      <c r="AL92" s="20"/>
      <c r="AM92" s="2"/>
      <c r="AN92" s="105">
        <f t="shared" si="98"/>
        <v>0</v>
      </c>
      <c r="AO92" s="105">
        <f t="shared" si="99"/>
        <v>0</v>
      </c>
      <c r="AP92" s="105">
        <f t="shared" si="100"/>
        <v>0</v>
      </c>
      <c r="AQ92" s="105">
        <f t="shared" si="101"/>
        <v>0</v>
      </c>
      <c r="AR92" s="105">
        <f t="shared" si="102"/>
        <v>0</v>
      </c>
      <c r="AS92" s="105">
        <f t="shared" si="103"/>
        <v>0</v>
      </c>
      <c r="AT92" s="105">
        <f t="shared" si="104"/>
        <v>0</v>
      </c>
      <c r="AU92" s="105">
        <f t="shared" si="105"/>
        <v>0</v>
      </c>
      <c r="AV92" s="105">
        <f t="shared" si="106"/>
        <v>0</v>
      </c>
      <c r="AW92" s="105">
        <f t="shared" si="107"/>
        <v>0</v>
      </c>
      <c r="AX92" s="105">
        <f t="shared" si="108"/>
        <v>0</v>
      </c>
      <c r="AY92" s="105">
        <f t="shared" si="109"/>
        <v>0</v>
      </c>
      <c r="AZ92" s="39"/>
    </row>
    <row r="93" spans="1:52" ht="12.75" hidden="1">
      <c r="A93" s="161" t="str">
        <f>'Ward Details'!A27</f>
        <v>Ward 21</v>
      </c>
      <c r="B93" s="20">
        <f>'Ward Details'!S27</f>
        <v>0</v>
      </c>
      <c r="C93" s="20">
        <f>'Ward Details'!U27</f>
        <v>0</v>
      </c>
      <c r="D93" s="20"/>
      <c r="E93" s="47">
        <f t="shared" si="110"/>
        <v>0.5</v>
      </c>
      <c r="F93" s="47">
        <f t="shared" si="111"/>
        <v>0.5</v>
      </c>
      <c r="G93" s="4"/>
      <c r="H93" s="4">
        <f t="shared" si="83"/>
        <v>0</v>
      </c>
      <c r="I93" s="4">
        <f t="shared" si="84"/>
        <v>0</v>
      </c>
      <c r="J93" s="2"/>
      <c r="K93" s="112">
        <f t="shared" si="112"/>
        <v>0</v>
      </c>
      <c r="L93" s="112">
        <f t="shared" si="113"/>
        <v>0.55</v>
      </c>
      <c r="M93" s="112">
        <f t="shared" si="114"/>
        <v>0</v>
      </c>
      <c r="N93" s="112">
        <f t="shared" si="115"/>
        <v>0</v>
      </c>
      <c r="O93" s="112">
        <f t="shared" si="116"/>
        <v>0.02</v>
      </c>
      <c r="P93" s="112">
        <f t="shared" si="117"/>
        <v>0.39</v>
      </c>
      <c r="Q93" s="112">
        <f t="shared" si="118"/>
        <v>0.64</v>
      </c>
      <c r="R93" s="112">
        <f t="shared" si="119"/>
        <v>0.08</v>
      </c>
      <c r="S93" s="112">
        <f t="shared" si="120"/>
        <v>0.04</v>
      </c>
      <c r="T93" s="112">
        <f t="shared" si="121"/>
        <v>0.28</v>
      </c>
      <c r="U93" s="112">
        <f t="shared" si="122"/>
        <v>0</v>
      </c>
      <c r="V93" s="112">
        <f t="shared" si="123"/>
        <v>0</v>
      </c>
      <c r="W93" s="2"/>
      <c r="X93" s="27">
        <f t="shared" si="86"/>
        <v>0</v>
      </c>
      <c r="Y93" s="27">
        <f t="shared" si="87"/>
        <v>0</v>
      </c>
      <c r="Z93" s="27">
        <f t="shared" si="88"/>
        <v>0</v>
      </c>
      <c r="AA93" s="27">
        <f t="shared" si="89"/>
        <v>0</v>
      </c>
      <c r="AB93" s="27">
        <f t="shared" si="90"/>
        <v>0</v>
      </c>
      <c r="AC93" s="27">
        <f t="shared" si="91"/>
        <v>0</v>
      </c>
      <c r="AD93" s="27">
        <f t="shared" si="92"/>
        <v>0</v>
      </c>
      <c r="AE93" s="27">
        <f t="shared" si="93"/>
        <v>0</v>
      </c>
      <c r="AF93" s="27">
        <f t="shared" si="94"/>
        <v>0</v>
      </c>
      <c r="AG93" s="27">
        <f t="shared" si="95"/>
        <v>0</v>
      </c>
      <c r="AH93" s="27">
        <f t="shared" si="96"/>
        <v>0</v>
      </c>
      <c r="AI93" s="27">
        <f t="shared" si="97"/>
        <v>0</v>
      </c>
      <c r="AJ93" s="2"/>
      <c r="AK93" s="20">
        <f>'Ward Details'!T27</f>
        <v>0</v>
      </c>
      <c r="AL93" s="20"/>
      <c r="AM93" s="2"/>
      <c r="AN93" s="105">
        <f t="shared" si="98"/>
        <v>0</v>
      </c>
      <c r="AO93" s="105">
        <f t="shared" si="99"/>
        <v>0</v>
      </c>
      <c r="AP93" s="105">
        <f t="shared" si="100"/>
        <v>0</v>
      </c>
      <c r="AQ93" s="105">
        <f t="shared" si="101"/>
        <v>0</v>
      </c>
      <c r="AR93" s="105">
        <f t="shared" si="102"/>
        <v>0</v>
      </c>
      <c r="AS93" s="105">
        <f t="shared" si="103"/>
        <v>0</v>
      </c>
      <c r="AT93" s="105">
        <f t="shared" si="104"/>
        <v>0</v>
      </c>
      <c r="AU93" s="105">
        <f t="shared" si="105"/>
        <v>0</v>
      </c>
      <c r="AV93" s="105">
        <f t="shared" si="106"/>
        <v>0</v>
      </c>
      <c r="AW93" s="105">
        <f t="shared" si="107"/>
        <v>0</v>
      </c>
      <c r="AX93" s="105">
        <f t="shared" si="108"/>
        <v>0</v>
      </c>
      <c r="AY93" s="105">
        <f t="shared" si="109"/>
        <v>0</v>
      </c>
      <c r="AZ93" s="39"/>
    </row>
    <row r="94" spans="1:52" ht="12.75" hidden="1">
      <c r="A94" s="161" t="str">
        <f>'Ward Details'!A28</f>
        <v>Ward 22</v>
      </c>
      <c r="B94" s="20">
        <f>'Ward Details'!S28</f>
        <v>0</v>
      </c>
      <c r="C94" s="20">
        <f>'Ward Details'!U28</f>
        <v>0</v>
      </c>
      <c r="D94" s="20"/>
      <c r="E94" s="47">
        <f t="shared" si="110"/>
        <v>0.5</v>
      </c>
      <c r="F94" s="47">
        <f t="shared" si="111"/>
        <v>0.5</v>
      </c>
      <c r="G94" s="4"/>
      <c r="H94" s="4">
        <f t="shared" si="83"/>
        <v>0</v>
      </c>
      <c r="I94" s="4">
        <f t="shared" si="84"/>
        <v>0</v>
      </c>
      <c r="J94" s="2"/>
      <c r="K94" s="112">
        <f t="shared" si="112"/>
        <v>0</v>
      </c>
      <c r="L94" s="112">
        <f t="shared" si="113"/>
        <v>0.55</v>
      </c>
      <c r="M94" s="112">
        <f t="shared" si="114"/>
        <v>0</v>
      </c>
      <c r="N94" s="112">
        <f t="shared" si="115"/>
        <v>0</v>
      </c>
      <c r="O94" s="112">
        <f t="shared" si="116"/>
        <v>0.02</v>
      </c>
      <c r="P94" s="112">
        <f t="shared" si="117"/>
        <v>0.39</v>
      </c>
      <c r="Q94" s="112">
        <f t="shared" si="118"/>
        <v>0.64</v>
      </c>
      <c r="R94" s="112">
        <f t="shared" si="119"/>
        <v>0.08</v>
      </c>
      <c r="S94" s="112">
        <f t="shared" si="120"/>
        <v>0.04</v>
      </c>
      <c r="T94" s="112">
        <f t="shared" si="121"/>
        <v>0.28</v>
      </c>
      <c r="U94" s="112">
        <f t="shared" si="122"/>
        <v>0</v>
      </c>
      <c r="V94" s="112">
        <f t="shared" si="123"/>
        <v>0</v>
      </c>
      <c r="W94" s="2"/>
      <c r="X94" s="27">
        <f t="shared" si="86"/>
        <v>0</v>
      </c>
      <c r="Y94" s="27">
        <f t="shared" si="87"/>
        <v>0</v>
      </c>
      <c r="Z94" s="27">
        <f t="shared" si="88"/>
        <v>0</v>
      </c>
      <c r="AA94" s="27">
        <f t="shared" si="89"/>
        <v>0</v>
      </c>
      <c r="AB94" s="27">
        <f t="shared" si="90"/>
        <v>0</v>
      </c>
      <c r="AC94" s="27">
        <f t="shared" si="91"/>
        <v>0</v>
      </c>
      <c r="AD94" s="27">
        <f t="shared" si="92"/>
        <v>0</v>
      </c>
      <c r="AE94" s="27">
        <f t="shared" si="93"/>
        <v>0</v>
      </c>
      <c r="AF94" s="27">
        <f t="shared" si="94"/>
        <v>0</v>
      </c>
      <c r="AG94" s="27">
        <f t="shared" si="95"/>
        <v>0</v>
      </c>
      <c r="AH94" s="27">
        <f t="shared" si="96"/>
        <v>0</v>
      </c>
      <c r="AI94" s="27">
        <f t="shared" si="97"/>
        <v>0</v>
      </c>
      <c r="AJ94" s="2"/>
      <c r="AK94" s="20">
        <f>'Ward Details'!T28</f>
        <v>0</v>
      </c>
      <c r="AL94" s="20"/>
      <c r="AM94" s="2"/>
      <c r="AN94" s="105">
        <f t="shared" si="98"/>
        <v>0</v>
      </c>
      <c r="AO94" s="105">
        <f t="shared" si="99"/>
        <v>0</v>
      </c>
      <c r="AP94" s="105">
        <f t="shared" si="100"/>
        <v>0</v>
      </c>
      <c r="AQ94" s="105">
        <f t="shared" si="101"/>
        <v>0</v>
      </c>
      <c r="AR94" s="105">
        <f t="shared" si="102"/>
        <v>0</v>
      </c>
      <c r="AS94" s="105">
        <f t="shared" si="103"/>
        <v>0</v>
      </c>
      <c r="AT94" s="105">
        <f t="shared" si="104"/>
        <v>0</v>
      </c>
      <c r="AU94" s="105">
        <f t="shared" si="105"/>
        <v>0</v>
      </c>
      <c r="AV94" s="105">
        <f t="shared" si="106"/>
        <v>0</v>
      </c>
      <c r="AW94" s="105">
        <f t="shared" si="107"/>
        <v>0</v>
      </c>
      <c r="AX94" s="105">
        <f t="shared" si="108"/>
        <v>0</v>
      </c>
      <c r="AY94" s="105">
        <f t="shared" si="109"/>
        <v>0</v>
      </c>
      <c r="AZ94" s="39"/>
    </row>
    <row r="95" spans="1:52" ht="12.75" hidden="1">
      <c r="A95" s="161" t="str">
        <f>'Ward Details'!A29</f>
        <v>Ward 23</v>
      </c>
      <c r="B95" s="20">
        <f>'Ward Details'!S29</f>
        <v>0</v>
      </c>
      <c r="C95" s="20">
        <f>'Ward Details'!U29</f>
        <v>0</v>
      </c>
      <c r="D95" s="20"/>
      <c r="E95" s="47">
        <f t="shared" si="110"/>
        <v>0.5</v>
      </c>
      <c r="F95" s="47">
        <f t="shared" si="111"/>
        <v>0.5</v>
      </c>
      <c r="G95" s="4"/>
      <c r="H95" s="4">
        <f t="shared" si="83"/>
        <v>0</v>
      </c>
      <c r="I95" s="4">
        <f t="shared" si="84"/>
        <v>0</v>
      </c>
      <c r="J95" s="2"/>
      <c r="K95" s="112">
        <f t="shared" si="112"/>
        <v>0</v>
      </c>
      <c r="L95" s="112">
        <f t="shared" si="113"/>
        <v>0.55</v>
      </c>
      <c r="M95" s="112">
        <f t="shared" si="114"/>
        <v>0</v>
      </c>
      <c r="N95" s="112">
        <f t="shared" si="115"/>
        <v>0</v>
      </c>
      <c r="O95" s="112">
        <f t="shared" si="116"/>
        <v>0.02</v>
      </c>
      <c r="P95" s="112">
        <f t="shared" si="117"/>
        <v>0.39</v>
      </c>
      <c r="Q95" s="112">
        <f t="shared" si="118"/>
        <v>0.64</v>
      </c>
      <c r="R95" s="112">
        <f t="shared" si="119"/>
        <v>0.08</v>
      </c>
      <c r="S95" s="112">
        <f t="shared" si="120"/>
        <v>0.04</v>
      </c>
      <c r="T95" s="112">
        <f t="shared" si="121"/>
        <v>0.28</v>
      </c>
      <c r="U95" s="112">
        <f t="shared" si="122"/>
        <v>0</v>
      </c>
      <c r="V95" s="112">
        <f t="shared" si="123"/>
        <v>0</v>
      </c>
      <c r="W95" s="2"/>
      <c r="X95" s="27">
        <f t="shared" si="86"/>
        <v>0</v>
      </c>
      <c r="Y95" s="27">
        <f t="shared" si="87"/>
        <v>0</v>
      </c>
      <c r="Z95" s="27">
        <f t="shared" si="88"/>
        <v>0</v>
      </c>
      <c r="AA95" s="27">
        <f t="shared" si="89"/>
        <v>0</v>
      </c>
      <c r="AB95" s="27">
        <f t="shared" si="90"/>
        <v>0</v>
      </c>
      <c r="AC95" s="27">
        <f t="shared" si="91"/>
        <v>0</v>
      </c>
      <c r="AD95" s="27">
        <f t="shared" si="92"/>
        <v>0</v>
      </c>
      <c r="AE95" s="27">
        <f t="shared" si="93"/>
        <v>0</v>
      </c>
      <c r="AF95" s="27">
        <f t="shared" si="94"/>
        <v>0</v>
      </c>
      <c r="AG95" s="27">
        <f t="shared" si="95"/>
        <v>0</v>
      </c>
      <c r="AH95" s="27">
        <f t="shared" si="96"/>
        <v>0</v>
      </c>
      <c r="AI95" s="27">
        <f t="shared" si="97"/>
        <v>0</v>
      </c>
      <c r="AJ95" s="2"/>
      <c r="AK95" s="20">
        <f>'Ward Details'!T29</f>
        <v>0</v>
      </c>
      <c r="AL95" s="20"/>
      <c r="AM95" s="2"/>
      <c r="AN95" s="105">
        <f t="shared" si="98"/>
        <v>0</v>
      </c>
      <c r="AO95" s="105">
        <f t="shared" si="99"/>
        <v>0</v>
      </c>
      <c r="AP95" s="105">
        <f t="shared" si="100"/>
        <v>0</v>
      </c>
      <c r="AQ95" s="105">
        <f t="shared" si="101"/>
        <v>0</v>
      </c>
      <c r="AR95" s="105">
        <f t="shared" si="102"/>
        <v>0</v>
      </c>
      <c r="AS95" s="105">
        <f t="shared" si="103"/>
        <v>0</v>
      </c>
      <c r="AT95" s="105">
        <f t="shared" si="104"/>
        <v>0</v>
      </c>
      <c r="AU95" s="105">
        <f t="shared" si="105"/>
        <v>0</v>
      </c>
      <c r="AV95" s="105">
        <f t="shared" si="106"/>
        <v>0</v>
      </c>
      <c r="AW95" s="105">
        <f t="shared" si="107"/>
        <v>0</v>
      </c>
      <c r="AX95" s="105">
        <f t="shared" si="108"/>
        <v>0</v>
      </c>
      <c r="AY95" s="105">
        <f t="shared" si="109"/>
        <v>0</v>
      </c>
      <c r="AZ95" s="39"/>
    </row>
    <row r="96" spans="1:52" ht="12.75" hidden="1">
      <c r="A96" s="161" t="str">
        <f>'Ward Details'!A30</f>
        <v>Ward 24</v>
      </c>
      <c r="B96" s="20">
        <f>'Ward Details'!S30</f>
        <v>0</v>
      </c>
      <c r="C96" s="20">
        <f>'Ward Details'!U30</f>
        <v>0</v>
      </c>
      <c r="D96" s="20"/>
      <c r="E96" s="47">
        <f t="shared" si="110"/>
        <v>0.5</v>
      </c>
      <c r="F96" s="47">
        <f t="shared" si="111"/>
        <v>0.5</v>
      </c>
      <c r="G96" s="4"/>
      <c r="H96" s="4">
        <f t="shared" si="83"/>
        <v>0</v>
      </c>
      <c r="I96" s="4">
        <f t="shared" si="84"/>
        <v>0</v>
      </c>
      <c r="J96" s="2"/>
      <c r="K96" s="112">
        <f t="shared" si="112"/>
        <v>0</v>
      </c>
      <c r="L96" s="112">
        <f t="shared" si="113"/>
        <v>0.55</v>
      </c>
      <c r="M96" s="112">
        <f t="shared" si="114"/>
        <v>0</v>
      </c>
      <c r="N96" s="112">
        <f t="shared" si="115"/>
        <v>0</v>
      </c>
      <c r="O96" s="112">
        <f t="shared" si="116"/>
        <v>0.02</v>
      </c>
      <c r="P96" s="112">
        <f t="shared" si="117"/>
        <v>0.39</v>
      </c>
      <c r="Q96" s="112">
        <f t="shared" si="118"/>
        <v>0.64</v>
      </c>
      <c r="R96" s="112">
        <f t="shared" si="119"/>
        <v>0.08</v>
      </c>
      <c r="S96" s="112">
        <f t="shared" si="120"/>
        <v>0.04</v>
      </c>
      <c r="T96" s="112">
        <f t="shared" si="121"/>
        <v>0.28</v>
      </c>
      <c r="U96" s="112">
        <f t="shared" si="122"/>
        <v>0</v>
      </c>
      <c r="V96" s="112">
        <f t="shared" si="123"/>
        <v>0</v>
      </c>
      <c r="W96" s="2"/>
      <c r="X96" s="27">
        <f t="shared" si="86"/>
        <v>0</v>
      </c>
      <c r="Y96" s="27">
        <f t="shared" si="87"/>
        <v>0</v>
      </c>
      <c r="Z96" s="27">
        <f t="shared" si="88"/>
        <v>0</v>
      </c>
      <c r="AA96" s="27">
        <f t="shared" si="89"/>
        <v>0</v>
      </c>
      <c r="AB96" s="27">
        <f t="shared" si="90"/>
        <v>0</v>
      </c>
      <c r="AC96" s="27">
        <f t="shared" si="91"/>
        <v>0</v>
      </c>
      <c r="AD96" s="27">
        <f t="shared" si="92"/>
        <v>0</v>
      </c>
      <c r="AE96" s="27">
        <f t="shared" si="93"/>
        <v>0</v>
      </c>
      <c r="AF96" s="27">
        <f t="shared" si="94"/>
        <v>0</v>
      </c>
      <c r="AG96" s="27">
        <f t="shared" si="95"/>
        <v>0</v>
      </c>
      <c r="AH96" s="27">
        <f t="shared" si="96"/>
        <v>0</v>
      </c>
      <c r="AI96" s="27">
        <f t="shared" si="97"/>
        <v>0</v>
      </c>
      <c r="AJ96" s="2"/>
      <c r="AK96" s="20">
        <f>'Ward Details'!T30</f>
        <v>0</v>
      </c>
      <c r="AL96" s="20"/>
      <c r="AM96" s="2"/>
      <c r="AN96" s="105">
        <f t="shared" si="98"/>
        <v>0</v>
      </c>
      <c r="AO96" s="105">
        <f t="shared" si="99"/>
        <v>0</v>
      </c>
      <c r="AP96" s="105">
        <f t="shared" si="100"/>
        <v>0</v>
      </c>
      <c r="AQ96" s="105">
        <f t="shared" si="101"/>
        <v>0</v>
      </c>
      <c r="AR96" s="105">
        <f t="shared" si="102"/>
        <v>0</v>
      </c>
      <c r="AS96" s="105">
        <f t="shared" si="103"/>
        <v>0</v>
      </c>
      <c r="AT96" s="105">
        <f t="shared" si="104"/>
        <v>0</v>
      </c>
      <c r="AU96" s="105">
        <f t="shared" si="105"/>
        <v>0</v>
      </c>
      <c r="AV96" s="105">
        <f t="shared" si="106"/>
        <v>0</v>
      </c>
      <c r="AW96" s="105">
        <f t="shared" si="107"/>
        <v>0</v>
      </c>
      <c r="AX96" s="105">
        <f t="shared" si="108"/>
        <v>0</v>
      </c>
      <c r="AY96" s="105">
        <f t="shared" si="109"/>
        <v>0</v>
      </c>
      <c r="AZ96" s="39"/>
    </row>
    <row r="97" spans="1:52" ht="12.75" hidden="1">
      <c r="A97" s="162" t="str">
        <f>'Ward Details'!A31</f>
        <v>Ward 25</v>
      </c>
      <c r="B97" s="20">
        <f>'Ward Details'!S31</f>
        <v>0</v>
      </c>
      <c r="C97" s="20">
        <f>'Ward Details'!U31</f>
        <v>0</v>
      </c>
      <c r="D97" s="20"/>
      <c r="E97" s="47">
        <f t="shared" si="110"/>
        <v>0.5</v>
      </c>
      <c r="F97" s="47">
        <f t="shared" si="111"/>
        <v>0.5</v>
      </c>
      <c r="G97" s="4"/>
      <c r="H97" s="4">
        <f t="shared" si="83"/>
        <v>0</v>
      </c>
      <c r="I97" s="4">
        <f t="shared" si="84"/>
        <v>0</v>
      </c>
      <c r="J97" s="2"/>
      <c r="K97" s="112">
        <f t="shared" si="112"/>
        <v>0</v>
      </c>
      <c r="L97" s="112">
        <f t="shared" si="113"/>
        <v>0.55</v>
      </c>
      <c r="M97" s="112">
        <f t="shared" si="114"/>
        <v>0</v>
      </c>
      <c r="N97" s="112">
        <f t="shared" si="115"/>
        <v>0</v>
      </c>
      <c r="O97" s="112">
        <f t="shared" si="116"/>
        <v>0.02</v>
      </c>
      <c r="P97" s="112">
        <f t="shared" si="117"/>
        <v>0.39</v>
      </c>
      <c r="Q97" s="112">
        <f t="shared" si="118"/>
        <v>0.64</v>
      </c>
      <c r="R97" s="112">
        <f t="shared" si="119"/>
        <v>0.08</v>
      </c>
      <c r="S97" s="112">
        <f t="shared" si="120"/>
        <v>0.04</v>
      </c>
      <c r="T97" s="112">
        <f t="shared" si="121"/>
        <v>0.28</v>
      </c>
      <c r="U97" s="112">
        <f t="shared" si="122"/>
        <v>0</v>
      </c>
      <c r="V97" s="112">
        <f t="shared" si="123"/>
        <v>0</v>
      </c>
      <c r="W97" s="2"/>
      <c r="X97" s="27">
        <f t="shared" si="86"/>
        <v>0</v>
      </c>
      <c r="Y97" s="27">
        <f t="shared" si="87"/>
        <v>0</v>
      </c>
      <c r="Z97" s="27">
        <f t="shared" si="88"/>
        <v>0</v>
      </c>
      <c r="AA97" s="27">
        <f t="shared" si="89"/>
        <v>0</v>
      </c>
      <c r="AB97" s="27">
        <f t="shared" si="90"/>
        <v>0</v>
      </c>
      <c r="AC97" s="27">
        <f t="shared" si="91"/>
        <v>0</v>
      </c>
      <c r="AD97" s="27">
        <f t="shared" si="92"/>
        <v>0</v>
      </c>
      <c r="AE97" s="27">
        <f t="shared" si="93"/>
        <v>0</v>
      </c>
      <c r="AF97" s="27">
        <f t="shared" si="94"/>
        <v>0</v>
      </c>
      <c r="AG97" s="27">
        <f t="shared" si="95"/>
        <v>0</v>
      </c>
      <c r="AH97" s="27">
        <f t="shared" si="96"/>
        <v>0</v>
      </c>
      <c r="AI97" s="27">
        <f t="shared" si="97"/>
        <v>0</v>
      </c>
      <c r="AJ97" s="2"/>
      <c r="AK97" s="20">
        <f>'Ward Details'!T31</f>
        <v>0</v>
      </c>
      <c r="AL97" s="20"/>
      <c r="AM97" s="2"/>
      <c r="AN97" s="105">
        <f t="shared" si="98"/>
        <v>0</v>
      </c>
      <c r="AO97" s="105">
        <f t="shared" si="99"/>
        <v>0</v>
      </c>
      <c r="AP97" s="105">
        <f t="shared" si="100"/>
        <v>0</v>
      </c>
      <c r="AQ97" s="105">
        <f t="shared" si="101"/>
        <v>0</v>
      </c>
      <c r="AR97" s="105">
        <f t="shared" si="102"/>
        <v>0</v>
      </c>
      <c r="AS97" s="105">
        <f t="shared" si="103"/>
        <v>0</v>
      </c>
      <c r="AT97" s="105">
        <f t="shared" si="104"/>
        <v>0</v>
      </c>
      <c r="AU97" s="105">
        <f t="shared" si="105"/>
        <v>0</v>
      </c>
      <c r="AV97" s="105">
        <f t="shared" si="106"/>
        <v>0</v>
      </c>
      <c r="AW97" s="105">
        <f t="shared" si="107"/>
        <v>0</v>
      </c>
      <c r="AX97" s="105">
        <f t="shared" si="108"/>
        <v>0</v>
      </c>
      <c r="AY97" s="105">
        <f t="shared" si="109"/>
        <v>0</v>
      </c>
      <c r="AZ97" s="39"/>
    </row>
    <row r="98" spans="2:53" ht="11.25" customHeight="1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</row>
    <row r="99" spans="1:53" ht="12.75">
      <c r="A99" s="22"/>
      <c r="B99" s="23"/>
      <c r="C99" s="23"/>
      <c r="D99" s="3"/>
      <c r="E99" s="3"/>
      <c r="F99" s="3"/>
      <c r="G99" s="3"/>
      <c r="H99" s="23"/>
      <c r="I99" s="23"/>
      <c r="J99" s="3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3"/>
      <c r="X99" s="6"/>
      <c r="Y99" s="6"/>
      <c r="Z99" s="6"/>
      <c r="AA99" s="6"/>
      <c r="AB99" s="6"/>
      <c r="AC99" s="6"/>
      <c r="AD99" s="6"/>
      <c r="AE99" s="6"/>
      <c r="AF99" s="16"/>
      <c r="AG99" s="16"/>
      <c r="AH99" s="16"/>
      <c r="AI99" s="16"/>
      <c r="AJ99" s="3"/>
      <c r="AK99" s="23"/>
      <c r="AL99" s="23"/>
      <c r="AM99" s="3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3"/>
    </row>
    <row r="100" spans="1:52" ht="12.75">
      <c r="A100" s="22"/>
      <c r="B100" s="23"/>
      <c r="C100" s="23"/>
      <c r="D100" s="3"/>
      <c r="E100" s="3"/>
      <c r="F100" s="3"/>
      <c r="G100" s="3"/>
      <c r="H100" s="23"/>
      <c r="I100" s="23"/>
      <c r="J100" s="3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3"/>
      <c r="X100" s="6"/>
      <c r="Y100" s="6"/>
      <c r="Z100" s="6"/>
      <c r="AA100" s="6"/>
      <c r="AB100" s="6"/>
      <c r="AC100" s="6"/>
      <c r="AD100" s="6"/>
      <c r="AE100" s="6"/>
      <c r="AF100" s="16"/>
      <c r="AG100" s="16"/>
      <c r="AH100" s="16"/>
      <c r="AI100" s="16"/>
      <c r="AJ100" s="3"/>
      <c r="AK100" s="23"/>
      <c r="AL100" s="23"/>
      <c r="AM100" s="3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2:52" ht="12.75">
      <c r="B101" s="345" t="s">
        <v>17</v>
      </c>
      <c r="C101" s="345"/>
      <c r="E101" s="345" t="s">
        <v>18</v>
      </c>
      <c r="F101" s="345"/>
      <c r="H101" s="345" t="s">
        <v>19</v>
      </c>
      <c r="I101" s="345"/>
      <c r="K101" s="345" t="s">
        <v>199</v>
      </c>
      <c r="L101" s="345"/>
      <c r="M101" s="345"/>
      <c r="N101" s="345"/>
      <c r="O101" s="345"/>
      <c r="P101" s="345"/>
      <c r="Q101" s="345"/>
      <c r="R101" s="345"/>
      <c r="S101" s="345"/>
      <c r="T101" s="345"/>
      <c r="U101" s="345"/>
      <c r="V101" s="99"/>
      <c r="X101" s="345" t="s">
        <v>20</v>
      </c>
      <c r="Y101" s="345"/>
      <c r="Z101" s="345"/>
      <c r="AA101" s="345"/>
      <c r="AB101" s="345"/>
      <c r="AC101" s="345"/>
      <c r="AD101" s="345"/>
      <c r="AE101" s="345"/>
      <c r="AF101" s="345"/>
      <c r="AG101" s="345"/>
      <c r="AH101" s="345"/>
      <c r="AI101" s="99"/>
      <c r="AK101" s="345" t="s">
        <v>21</v>
      </c>
      <c r="AL101" s="345"/>
      <c r="AN101" s="345" t="s">
        <v>22</v>
      </c>
      <c r="AO101" s="345"/>
      <c r="AP101" s="345"/>
      <c r="AQ101" s="345"/>
      <c r="AR101" s="345"/>
      <c r="AS101" s="345"/>
      <c r="AT101" s="345"/>
      <c r="AU101" s="345"/>
      <c r="AV101" s="345"/>
      <c r="AW101" s="345"/>
      <c r="AX101" s="345"/>
      <c r="AY101" s="345"/>
      <c r="AZ101" s="99"/>
    </row>
    <row r="102" spans="2:52" ht="12.75">
      <c r="B102" s="346" t="s">
        <v>15</v>
      </c>
      <c r="C102" s="347"/>
      <c r="E102" s="348" t="s">
        <v>13</v>
      </c>
      <c r="F102" s="350"/>
      <c r="H102" s="348" t="s">
        <v>200</v>
      </c>
      <c r="I102" s="350"/>
      <c r="K102" s="348" t="s">
        <v>14</v>
      </c>
      <c r="L102" s="349"/>
      <c r="M102" s="349"/>
      <c r="N102" s="349"/>
      <c r="O102" s="349"/>
      <c r="P102" s="349"/>
      <c r="Q102" s="349"/>
      <c r="R102" s="349"/>
      <c r="S102" s="349"/>
      <c r="T102" s="349"/>
      <c r="U102" s="350"/>
      <c r="V102" s="99"/>
      <c r="X102" s="348" t="s">
        <v>16</v>
      </c>
      <c r="Y102" s="349"/>
      <c r="Z102" s="349"/>
      <c r="AA102" s="349"/>
      <c r="AB102" s="349"/>
      <c r="AC102" s="349"/>
      <c r="AD102" s="349"/>
      <c r="AE102" s="349"/>
      <c r="AF102" s="349"/>
      <c r="AG102" s="349"/>
      <c r="AH102" s="350"/>
      <c r="AI102" s="99"/>
      <c r="AK102" s="348" t="s">
        <v>12</v>
      </c>
      <c r="AL102" s="350"/>
      <c r="AN102" s="348" t="s">
        <v>11</v>
      </c>
      <c r="AO102" s="349"/>
      <c r="AP102" s="349"/>
      <c r="AQ102" s="349"/>
      <c r="AR102" s="349"/>
      <c r="AS102" s="349"/>
      <c r="AT102" s="349"/>
      <c r="AU102" s="349"/>
      <c r="AV102" s="349"/>
      <c r="AW102" s="349"/>
      <c r="AX102" s="349"/>
      <c r="AY102" s="350"/>
      <c r="AZ102" s="99"/>
    </row>
    <row r="103" spans="1:52" ht="140.25">
      <c r="A103" s="109" t="s">
        <v>160</v>
      </c>
      <c r="B103" s="18" t="s">
        <v>5</v>
      </c>
      <c r="C103" s="18" t="s">
        <v>6</v>
      </c>
      <c r="D103" s="15"/>
      <c r="E103" s="18" t="s">
        <v>7</v>
      </c>
      <c r="F103" s="18" t="s">
        <v>8</v>
      </c>
      <c r="G103" s="15"/>
      <c r="H103" s="18" t="s">
        <v>7</v>
      </c>
      <c r="I103" s="18" t="s">
        <v>8</v>
      </c>
      <c r="J103" s="15"/>
      <c r="K103" s="90" t="s">
        <v>135</v>
      </c>
      <c r="L103" s="90" t="s">
        <v>134</v>
      </c>
      <c r="M103" s="90" t="s">
        <v>137</v>
      </c>
      <c r="N103" s="90" t="s">
        <v>136</v>
      </c>
      <c r="O103" s="90" t="s">
        <v>138</v>
      </c>
      <c r="P103" s="90" t="s">
        <v>139</v>
      </c>
      <c r="Q103" s="90" t="s">
        <v>140</v>
      </c>
      <c r="R103" s="90" t="s">
        <v>141</v>
      </c>
      <c r="S103" s="90" t="s">
        <v>143</v>
      </c>
      <c r="T103" s="90" t="s">
        <v>144</v>
      </c>
      <c r="U103" s="90" t="s">
        <v>145</v>
      </c>
      <c r="V103" s="90" t="s">
        <v>146</v>
      </c>
      <c r="W103" s="15"/>
      <c r="X103" s="90" t="s">
        <v>135</v>
      </c>
      <c r="Y103" s="90" t="s">
        <v>134</v>
      </c>
      <c r="Z103" s="90" t="s">
        <v>137</v>
      </c>
      <c r="AA103" s="90" t="s">
        <v>136</v>
      </c>
      <c r="AB103" s="90" t="s">
        <v>138</v>
      </c>
      <c r="AC103" s="90" t="s">
        <v>139</v>
      </c>
      <c r="AD103" s="90" t="s">
        <v>140</v>
      </c>
      <c r="AE103" s="90" t="s">
        <v>141</v>
      </c>
      <c r="AF103" s="90" t="s">
        <v>143</v>
      </c>
      <c r="AG103" s="90" t="s">
        <v>144</v>
      </c>
      <c r="AH103" s="90" t="s">
        <v>145</v>
      </c>
      <c r="AI103" s="90" t="s">
        <v>146</v>
      </c>
      <c r="AJ103" s="15"/>
      <c r="AK103" s="18" t="s">
        <v>9</v>
      </c>
      <c r="AL103" s="18" t="s">
        <v>10</v>
      </c>
      <c r="AM103" s="15"/>
      <c r="AN103" s="90" t="s">
        <v>135</v>
      </c>
      <c r="AO103" s="90" t="s">
        <v>134</v>
      </c>
      <c r="AP103" s="90" t="s">
        <v>137</v>
      </c>
      <c r="AQ103" s="90" t="s">
        <v>136</v>
      </c>
      <c r="AR103" s="90" t="s">
        <v>138</v>
      </c>
      <c r="AS103" s="90" t="s">
        <v>139</v>
      </c>
      <c r="AT103" s="90" t="s">
        <v>140</v>
      </c>
      <c r="AU103" s="90" t="s">
        <v>141</v>
      </c>
      <c r="AV103" s="90" t="s">
        <v>143</v>
      </c>
      <c r="AW103" s="90" t="s">
        <v>144</v>
      </c>
      <c r="AX103" s="90" t="s">
        <v>145</v>
      </c>
      <c r="AY103" s="90" t="s">
        <v>146</v>
      </c>
      <c r="AZ103" s="111"/>
    </row>
    <row r="104" spans="1:52" ht="12.75">
      <c r="A104" s="21" t="s">
        <v>0</v>
      </c>
      <c r="B104" s="45">
        <f>SUM(B105:B129)</f>
        <v>0</v>
      </c>
      <c r="C104" s="45">
        <f>SUM(C105:C129)</f>
        <v>0</v>
      </c>
      <c r="D104" s="20"/>
      <c r="E104" s="45">
        <f>E105</f>
        <v>0.5</v>
      </c>
      <c r="F104" s="45">
        <f>F105</f>
        <v>0.5</v>
      </c>
      <c r="G104" s="4"/>
      <c r="H104" s="29">
        <f>B104*E104</f>
        <v>0</v>
      </c>
      <c r="I104" s="29">
        <f>C104*F104</f>
        <v>0</v>
      </c>
      <c r="J104" s="4"/>
      <c r="K104" s="46">
        <f aca="true" t="shared" si="124" ref="K104:V104">K105</f>
        <v>0</v>
      </c>
      <c r="L104" s="46">
        <f t="shared" si="124"/>
        <v>0</v>
      </c>
      <c r="M104" s="46">
        <f t="shared" si="124"/>
        <v>0</v>
      </c>
      <c r="N104" s="46">
        <f t="shared" si="124"/>
        <v>0</v>
      </c>
      <c r="O104" s="46">
        <f t="shared" si="124"/>
        <v>0</v>
      </c>
      <c r="P104" s="46">
        <f t="shared" si="124"/>
        <v>0</v>
      </c>
      <c r="Q104" s="46">
        <f t="shared" si="124"/>
        <v>0</v>
      </c>
      <c r="R104" s="46">
        <f t="shared" si="124"/>
        <v>0</v>
      </c>
      <c r="S104" s="46">
        <f t="shared" si="124"/>
        <v>0</v>
      </c>
      <c r="T104" s="46">
        <f t="shared" si="124"/>
        <v>0</v>
      </c>
      <c r="U104" s="46">
        <f t="shared" si="124"/>
        <v>0</v>
      </c>
      <c r="V104" s="46">
        <f t="shared" si="124"/>
        <v>0</v>
      </c>
      <c r="W104" s="4"/>
      <c r="X104" s="30">
        <f>H104*K104</f>
        <v>0</v>
      </c>
      <c r="Y104" s="30">
        <f>H104*L104</f>
        <v>0</v>
      </c>
      <c r="Z104" s="30">
        <f>I104*M104</f>
        <v>0</v>
      </c>
      <c r="AA104" s="30">
        <f>I104*N104</f>
        <v>0</v>
      </c>
      <c r="AB104" s="30">
        <f>H104*O104</f>
        <v>0</v>
      </c>
      <c r="AC104" s="30">
        <f>H104*P104</f>
        <v>0</v>
      </c>
      <c r="AD104" s="30">
        <f>I104*Q104</f>
        <v>0</v>
      </c>
      <c r="AE104" s="30">
        <f>I104*R104</f>
        <v>0</v>
      </c>
      <c r="AF104" s="30">
        <f>H104*S104</f>
        <v>0</v>
      </c>
      <c r="AG104" s="30">
        <f>I104*T104</f>
        <v>0</v>
      </c>
      <c r="AH104" s="30">
        <f>H104*U104</f>
        <v>0</v>
      </c>
      <c r="AI104" s="30">
        <f>I104*V104</f>
        <v>0</v>
      </c>
      <c r="AJ104" s="4"/>
      <c r="AK104" s="29">
        <f>SUM(AK105:AK129)</f>
        <v>0</v>
      </c>
      <c r="AL104" s="29">
        <f>SUM(AL105:AL129)</f>
        <v>0</v>
      </c>
      <c r="AM104" s="4"/>
      <c r="AN104" s="156">
        <f>AK104-X104</f>
        <v>0</v>
      </c>
      <c r="AO104" s="156">
        <f>AK104-Y104</f>
        <v>0</v>
      </c>
      <c r="AP104" s="156">
        <f>AL104-Z104</f>
        <v>0</v>
      </c>
      <c r="AQ104" s="156">
        <f>AL104-AA104</f>
        <v>0</v>
      </c>
      <c r="AR104" s="156">
        <f>AK104-AB104</f>
        <v>0</v>
      </c>
      <c r="AS104" s="156">
        <f>AK104-AC104</f>
        <v>0</v>
      </c>
      <c r="AT104" s="156">
        <f>AL104-AD104</f>
        <v>0</v>
      </c>
      <c r="AU104" s="156">
        <f>AL104-AE104</f>
        <v>0</v>
      </c>
      <c r="AV104" s="156">
        <f>AK104-AF104</f>
        <v>0</v>
      </c>
      <c r="AW104" s="156">
        <f>AL104-AG104</f>
        <v>0</v>
      </c>
      <c r="AX104" s="156">
        <f>AK104-AH104</f>
        <v>0</v>
      </c>
      <c r="AY104" s="156">
        <f>AL104-AI104</f>
        <v>0</v>
      </c>
      <c r="AZ104" s="40"/>
    </row>
    <row r="105" spans="1:52" ht="12.75" hidden="1">
      <c r="A105" s="163" t="str">
        <f>'Ward Details'!A7</f>
        <v>Area 1</v>
      </c>
      <c r="B105" s="20">
        <f>'Ward Details'!K7</f>
        <v>0</v>
      </c>
      <c r="C105" s="20">
        <f>'Ward Details'!M7</f>
        <v>0</v>
      </c>
      <c r="D105" s="20"/>
      <c r="E105" s="20">
        <f>'Active Participation Info'!I75</f>
        <v>0.5</v>
      </c>
      <c r="F105" s="20">
        <f>'Active Participation Info'!J75</f>
        <v>0.5</v>
      </c>
      <c r="G105" s="4"/>
      <c r="H105" s="4">
        <f aca="true" t="shared" si="125" ref="H105:H129">B105*E105</f>
        <v>0</v>
      </c>
      <c r="I105" s="4">
        <f aca="true" t="shared" si="126" ref="I105:I129">C105*F105</f>
        <v>0</v>
      </c>
      <c r="J105" s="4"/>
      <c r="K105" s="46">
        <f>'Active Participation Info'!I77</f>
        <v>0</v>
      </c>
      <c r="L105" s="46">
        <f>'Active Participation Info'!I78</f>
        <v>0</v>
      </c>
      <c r="M105" s="46">
        <f>'Active Participation Info'!J77</f>
        <v>0</v>
      </c>
      <c r="N105" s="46">
        <f>'Active Participation Info'!J78</f>
        <v>0</v>
      </c>
      <c r="O105" s="46">
        <f>'Active Participation Info'!I79</f>
        <v>0</v>
      </c>
      <c r="P105" s="46">
        <f>'Active Participation Info'!I80</f>
        <v>0</v>
      </c>
      <c r="Q105" s="46">
        <f>'Active Participation Info'!J79</f>
        <v>0</v>
      </c>
      <c r="R105" s="46">
        <f>'Active Participation Info'!J80</f>
        <v>0</v>
      </c>
      <c r="S105" s="46">
        <f>'Active Participation Info'!I81</f>
        <v>0</v>
      </c>
      <c r="T105" s="46">
        <f>'Active Participation Info'!J81</f>
        <v>0</v>
      </c>
      <c r="U105" s="46">
        <f>'Active Participation Info'!I82</f>
        <v>0</v>
      </c>
      <c r="V105" s="46">
        <f>'Active Participation Info'!J82</f>
        <v>0</v>
      </c>
      <c r="W105" s="4"/>
      <c r="X105" s="27">
        <f aca="true" t="shared" si="127" ref="X105:X124">H105*K105</f>
        <v>0</v>
      </c>
      <c r="Y105" s="27">
        <f aca="true" t="shared" si="128" ref="Y105:Y124">H105*L105</f>
        <v>0</v>
      </c>
      <c r="Z105" s="27">
        <f aca="true" t="shared" si="129" ref="Z105:Z124">I105*M105</f>
        <v>0</v>
      </c>
      <c r="AA105" s="27">
        <f aca="true" t="shared" si="130" ref="AA105:AA124">I105*N105</f>
        <v>0</v>
      </c>
      <c r="AB105" s="27">
        <f aca="true" t="shared" si="131" ref="AB105:AB124">H105*O105</f>
        <v>0</v>
      </c>
      <c r="AC105" s="27">
        <f aca="true" t="shared" si="132" ref="AC105:AC124">H105*P105</f>
        <v>0</v>
      </c>
      <c r="AD105" s="27">
        <f aca="true" t="shared" si="133" ref="AD105:AD124">I105*Q105</f>
        <v>0</v>
      </c>
      <c r="AE105" s="27">
        <f aca="true" t="shared" si="134" ref="AE105:AE124">I105*R105</f>
        <v>0</v>
      </c>
      <c r="AF105" s="27">
        <f aca="true" t="shared" si="135" ref="AF105:AF124">H105*S105</f>
        <v>0</v>
      </c>
      <c r="AG105" s="27">
        <f aca="true" t="shared" si="136" ref="AG105:AG124">I105*T105</f>
        <v>0</v>
      </c>
      <c r="AH105" s="27">
        <f aca="true" t="shared" si="137" ref="AH105:AH124">H105*U105</f>
        <v>0</v>
      </c>
      <c r="AI105" s="27">
        <f aca="true" t="shared" si="138" ref="AI105:AI124">I105*V105</f>
        <v>0</v>
      </c>
      <c r="AJ105" s="4"/>
      <c r="AK105" s="20">
        <f>'Ward Details'!L7</f>
        <v>0</v>
      </c>
      <c r="AL105" s="20">
        <f>'Ward Details'!N7</f>
        <v>0</v>
      </c>
      <c r="AM105" s="4"/>
      <c r="AN105" s="105">
        <f aca="true" t="shared" si="139" ref="AN105:AN123">AK105-X105</f>
        <v>0</v>
      </c>
      <c r="AO105" s="105">
        <f aca="true" t="shared" si="140" ref="AO105:AO123">AK105-Y105</f>
        <v>0</v>
      </c>
      <c r="AP105" s="105">
        <f aca="true" t="shared" si="141" ref="AP105:AP123">AL105-Z105</f>
        <v>0</v>
      </c>
      <c r="AQ105" s="105">
        <f aca="true" t="shared" si="142" ref="AQ105:AQ123">AL105-AA105</f>
        <v>0</v>
      </c>
      <c r="AR105" s="105">
        <f aca="true" t="shared" si="143" ref="AR105:AR123">AK105-AB105</f>
        <v>0</v>
      </c>
      <c r="AS105" s="105">
        <f aca="true" t="shared" si="144" ref="AS105:AS123">AK105-AC105</f>
        <v>0</v>
      </c>
      <c r="AT105" s="105">
        <f aca="true" t="shared" si="145" ref="AT105:AT123">AL105-AD105</f>
        <v>0</v>
      </c>
      <c r="AU105" s="105">
        <f aca="true" t="shared" si="146" ref="AU105:AU123">AL105-AE105</f>
        <v>0</v>
      </c>
      <c r="AV105" s="105">
        <f aca="true" t="shared" si="147" ref="AV105:AV123">AK105-AF105</f>
        <v>0</v>
      </c>
      <c r="AW105" s="105">
        <f aca="true" t="shared" si="148" ref="AW105:AW123">AL105-AG105</f>
        <v>0</v>
      </c>
      <c r="AX105" s="105">
        <f aca="true" t="shared" si="149" ref="AX105:AX123">AK105-AH105</f>
        <v>0</v>
      </c>
      <c r="AY105" s="105">
        <f aca="true" t="shared" si="150" ref="AY105:AY123">AL105-AI105</f>
        <v>0</v>
      </c>
      <c r="AZ105" s="39"/>
    </row>
    <row r="106" spans="1:52" ht="12.75" hidden="1">
      <c r="A106" s="44" t="str">
        <f>'Ward Details'!A8</f>
        <v>Area 2</v>
      </c>
      <c r="B106" s="20">
        <f>'Ward Details'!K8</f>
        <v>0</v>
      </c>
      <c r="C106" s="20">
        <f>'Ward Details'!M8</f>
        <v>0</v>
      </c>
      <c r="D106" s="20"/>
      <c r="E106" s="20">
        <f>E105</f>
        <v>0.5</v>
      </c>
      <c r="F106" s="20">
        <f>F105</f>
        <v>0.5</v>
      </c>
      <c r="G106" s="4"/>
      <c r="H106" s="4">
        <f t="shared" si="125"/>
        <v>0</v>
      </c>
      <c r="I106" s="4">
        <f t="shared" si="126"/>
        <v>0</v>
      </c>
      <c r="J106" s="4"/>
      <c r="K106" s="46">
        <f aca="true" t="shared" si="151" ref="K106:V106">K105</f>
        <v>0</v>
      </c>
      <c r="L106" s="46">
        <f t="shared" si="151"/>
        <v>0</v>
      </c>
      <c r="M106" s="46">
        <f t="shared" si="151"/>
        <v>0</v>
      </c>
      <c r="N106" s="46">
        <f t="shared" si="151"/>
        <v>0</v>
      </c>
      <c r="O106" s="46">
        <f t="shared" si="151"/>
        <v>0</v>
      </c>
      <c r="P106" s="46">
        <f t="shared" si="151"/>
        <v>0</v>
      </c>
      <c r="Q106" s="46">
        <f t="shared" si="151"/>
        <v>0</v>
      </c>
      <c r="R106" s="46">
        <f t="shared" si="151"/>
        <v>0</v>
      </c>
      <c r="S106" s="46">
        <f t="shared" si="151"/>
        <v>0</v>
      </c>
      <c r="T106" s="46">
        <f t="shared" si="151"/>
        <v>0</v>
      </c>
      <c r="U106" s="46">
        <f t="shared" si="151"/>
        <v>0</v>
      </c>
      <c r="V106" s="46">
        <f t="shared" si="151"/>
        <v>0</v>
      </c>
      <c r="W106" s="4"/>
      <c r="X106" s="27">
        <f t="shared" si="127"/>
        <v>0</v>
      </c>
      <c r="Y106" s="27">
        <f t="shared" si="128"/>
        <v>0</v>
      </c>
      <c r="Z106" s="27">
        <f t="shared" si="129"/>
        <v>0</v>
      </c>
      <c r="AA106" s="27">
        <f t="shared" si="130"/>
        <v>0</v>
      </c>
      <c r="AB106" s="27">
        <f t="shared" si="131"/>
        <v>0</v>
      </c>
      <c r="AC106" s="27">
        <f t="shared" si="132"/>
        <v>0</v>
      </c>
      <c r="AD106" s="27">
        <f t="shared" si="133"/>
        <v>0</v>
      </c>
      <c r="AE106" s="27">
        <f t="shared" si="134"/>
        <v>0</v>
      </c>
      <c r="AF106" s="27">
        <f t="shared" si="135"/>
        <v>0</v>
      </c>
      <c r="AG106" s="27">
        <f t="shared" si="136"/>
        <v>0</v>
      </c>
      <c r="AH106" s="27">
        <f t="shared" si="137"/>
        <v>0</v>
      </c>
      <c r="AI106" s="27">
        <f t="shared" si="138"/>
        <v>0</v>
      </c>
      <c r="AJ106" s="4"/>
      <c r="AK106" s="20">
        <f>'Ward Details'!L8</f>
        <v>0</v>
      </c>
      <c r="AL106" s="20">
        <f>'Ward Details'!N8</f>
        <v>0</v>
      </c>
      <c r="AM106" s="4"/>
      <c r="AN106" s="105">
        <f t="shared" si="139"/>
        <v>0</v>
      </c>
      <c r="AO106" s="105">
        <f t="shared" si="140"/>
        <v>0</v>
      </c>
      <c r="AP106" s="105">
        <f t="shared" si="141"/>
        <v>0</v>
      </c>
      <c r="AQ106" s="105">
        <f t="shared" si="142"/>
        <v>0</v>
      </c>
      <c r="AR106" s="105">
        <f t="shared" si="143"/>
        <v>0</v>
      </c>
      <c r="AS106" s="105">
        <f t="shared" si="144"/>
        <v>0</v>
      </c>
      <c r="AT106" s="105">
        <f t="shared" si="145"/>
        <v>0</v>
      </c>
      <c r="AU106" s="105">
        <f t="shared" si="146"/>
        <v>0</v>
      </c>
      <c r="AV106" s="105">
        <f t="shared" si="147"/>
        <v>0</v>
      </c>
      <c r="AW106" s="105">
        <f t="shared" si="148"/>
        <v>0</v>
      </c>
      <c r="AX106" s="105">
        <f t="shared" si="149"/>
        <v>0</v>
      </c>
      <c r="AY106" s="105">
        <f t="shared" si="150"/>
        <v>0</v>
      </c>
      <c r="AZ106" s="39"/>
    </row>
    <row r="107" spans="1:52" ht="12.75" hidden="1">
      <c r="A107" s="44" t="str">
        <f>'Ward Details'!A9</f>
        <v>Area 3</v>
      </c>
      <c r="B107" s="20">
        <f>'Ward Details'!K9</f>
        <v>0</v>
      </c>
      <c r="C107" s="20">
        <f>'Ward Details'!M9</f>
        <v>0</v>
      </c>
      <c r="D107" s="20"/>
      <c r="E107" s="20">
        <f aca="true" t="shared" si="152" ref="E107:E129">E106</f>
        <v>0.5</v>
      </c>
      <c r="F107" s="20">
        <f aca="true" t="shared" si="153" ref="F107:F129">F106</f>
        <v>0.5</v>
      </c>
      <c r="G107" s="4"/>
      <c r="H107" s="4">
        <f t="shared" si="125"/>
        <v>0</v>
      </c>
      <c r="I107" s="4">
        <f t="shared" si="126"/>
        <v>0</v>
      </c>
      <c r="J107" s="4"/>
      <c r="K107" s="46">
        <f aca="true" t="shared" si="154" ref="K107:K129">K106</f>
        <v>0</v>
      </c>
      <c r="L107" s="46">
        <f aca="true" t="shared" si="155" ref="L107:L129">L106</f>
        <v>0</v>
      </c>
      <c r="M107" s="46">
        <f aca="true" t="shared" si="156" ref="M107:M129">M106</f>
        <v>0</v>
      </c>
      <c r="N107" s="46">
        <f aca="true" t="shared" si="157" ref="N107:N129">N106</f>
        <v>0</v>
      </c>
      <c r="O107" s="46">
        <f aca="true" t="shared" si="158" ref="O107:O129">O106</f>
        <v>0</v>
      </c>
      <c r="P107" s="46">
        <f aca="true" t="shared" si="159" ref="P107:P129">P106</f>
        <v>0</v>
      </c>
      <c r="Q107" s="46">
        <f aca="true" t="shared" si="160" ref="Q107:Q129">Q106</f>
        <v>0</v>
      </c>
      <c r="R107" s="46">
        <f aca="true" t="shared" si="161" ref="R107:R129">R106</f>
        <v>0</v>
      </c>
      <c r="S107" s="46">
        <f aca="true" t="shared" si="162" ref="S107:S129">S106</f>
        <v>0</v>
      </c>
      <c r="T107" s="46">
        <f aca="true" t="shared" si="163" ref="T107:T129">T106</f>
        <v>0</v>
      </c>
      <c r="U107" s="46">
        <f aca="true" t="shared" si="164" ref="U107:U129">U106</f>
        <v>0</v>
      </c>
      <c r="V107" s="46">
        <f aca="true" t="shared" si="165" ref="V107:V129">V106</f>
        <v>0</v>
      </c>
      <c r="W107" s="4"/>
      <c r="X107" s="27">
        <f t="shared" si="127"/>
        <v>0</v>
      </c>
      <c r="Y107" s="27">
        <f t="shared" si="128"/>
        <v>0</v>
      </c>
      <c r="Z107" s="27">
        <f t="shared" si="129"/>
        <v>0</v>
      </c>
      <c r="AA107" s="27">
        <f t="shared" si="130"/>
        <v>0</v>
      </c>
      <c r="AB107" s="27">
        <f t="shared" si="131"/>
        <v>0</v>
      </c>
      <c r="AC107" s="27">
        <f t="shared" si="132"/>
        <v>0</v>
      </c>
      <c r="AD107" s="27">
        <f t="shared" si="133"/>
        <v>0</v>
      </c>
      <c r="AE107" s="27">
        <f t="shared" si="134"/>
        <v>0</v>
      </c>
      <c r="AF107" s="27">
        <f t="shared" si="135"/>
        <v>0</v>
      </c>
      <c r="AG107" s="27">
        <f t="shared" si="136"/>
        <v>0</v>
      </c>
      <c r="AH107" s="27">
        <f t="shared" si="137"/>
        <v>0</v>
      </c>
      <c r="AI107" s="27">
        <f t="shared" si="138"/>
        <v>0</v>
      </c>
      <c r="AJ107" s="4"/>
      <c r="AK107" s="20">
        <f>'Ward Details'!L9</f>
        <v>0</v>
      </c>
      <c r="AL107" s="20">
        <f>'Ward Details'!N9</f>
        <v>0</v>
      </c>
      <c r="AM107" s="4"/>
      <c r="AN107" s="105">
        <f t="shared" si="139"/>
        <v>0</v>
      </c>
      <c r="AO107" s="105">
        <f t="shared" si="140"/>
        <v>0</v>
      </c>
      <c r="AP107" s="105">
        <f t="shared" si="141"/>
        <v>0</v>
      </c>
      <c r="AQ107" s="105">
        <f t="shared" si="142"/>
        <v>0</v>
      </c>
      <c r="AR107" s="105">
        <f t="shared" si="143"/>
        <v>0</v>
      </c>
      <c r="AS107" s="105">
        <f t="shared" si="144"/>
        <v>0</v>
      </c>
      <c r="AT107" s="105">
        <f t="shared" si="145"/>
        <v>0</v>
      </c>
      <c r="AU107" s="105">
        <f t="shared" si="146"/>
        <v>0</v>
      </c>
      <c r="AV107" s="105">
        <f t="shared" si="147"/>
        <v>0</v>
      </c>
      <c r="AW107" s="105">
        <f t="shared" si="148"/>
        <v>0</v>
      </c>
      <c r="AX107" s="105">
        <f t="shared" si="149"/>
        <v>0</v>
      </c>
      <c r="AY107" s="105">
        <f t="shared" si="150"/>
        <v>0</v>
      </c>
      <c r="AZ107" s="39"/>
    </row>
    <row r="108" spans="1:52" ht="12.75" hidden="1">
      <c r="A108" s="44" t="str">
        <f>'Ward Details'!A10</f>
        <v>Area 4</v>
      </c>
      <c r="B108" s="20">
        <f>'Ward Details'!K10</f>
        <v>0</v>
      </c>
      <c r="C108" s="20">
        <f>'Ward Details'!M10</f>
        <v>0</v>
      </c>
      <c r="D108" s="20"/>
      <c r="E108" s="20">
        <f t="shared" si="152"/>
        <v>0.5</v>
      </c>
      <c r="F108" s="20">
        <f t="shared" si="153"/>
        <v>0.5</v>
      </c>
      <c r="G108" s="4"/>
      <c r="H108" s="4">
        <f t="shared" si="125"/>
        <v>0</v>
      </c>
      <c r="I108" s="4">
        <f t="shared" si="126"/>
        <v>0</v>
      </c>
      <c r="J108" s="4"/>
      <c r="K108" s="46">
        <f t="shared" si="154"/>
        <v>0</v>
      </c>
      <c r="L108" s="46">
        <f t="shared" si="155"/>
        <v>0</v>
      </c>
      <c r="M108" s="46">
        <f t="shared" si="156"/>
        <v>0</v>
      </c>
      <c r="N108" s="46">
        <f t="shared" si="157"/>
        <v>0</v>
      </c>
      <c r="O108" s="46">
        <f t="shared" si="158"/>
        <v>0</v>
      </c>
      <c r="P108" s="46">
        <f t="shared" si="159"/>
        <v>0</v>
      </c>
      <c r="Q108" s="46">
        <f t="shared" si="160"/>
        <v>0</v>
      </c>
      <c r="R108" s="46">
        <f t="shared" si="161"/>
        <v>0</v>
      </c>
      <c r="S108" s="46">
        <f t="shared" si="162"/>
        <v>0</v>
      </c>
      <c r="T108" s="46">
        <f t="shared" si="163"/>
        <v>0</v>
      </c>
      <c r="U108" s="46">
        <f t="shared" si="164"/>
        <v>0</v>
      </c>
      <c r="V108" s="46">
        <f t="shared" si="165"/>
        <v>0</v>
      </c>
      <c r="W108" s="4"/>
      <c r="X108" s="27">
        <f t="shared" si="127"/>
        <v>0</v>
      </c>
      <c r="Y108" s="27">
        <f t="shared" si="128"/>
        <v>0</v>
      </c>
      <c r="Z108" s="27">
        <f t="shared" si="129"/>
        <v>0</v>
      </c>
      <c r="AA108" s="27">
        <f t="shared" si="130"/>
        <v>0</v>
      </c>
      <c r="AB108" s="27">
        <f t="shared" si="131"/>
        <v>0</v>
      </c>
      <c r="AC108" s="27">
        <f t="shared" si="132"/>
        <v>0</v>
      </c>
      <c r="AD108" s="27">
        <f t="shared" si="133"/>
        <v>0</v>
      </c>
      <c r="AE108" s="27">
        <f t="shared" si="134"/>
        <v>0</v>
      </c>
      <c r="AF108" s="27">
        <f t="shared" si="135"/>
        <v>0</v>
      </c>
      <c r="AG108" s="27">
        <f t="shared" si="136"/>
        <v>0</v>
      </c>
      <c r="AH108" s="27">
        <f t="shared" si="137"/>
        <v>0</v>
      </c>
      <c r="AI108" s="27">
        <f t="shared" si="138"/>
        <v>0</v>
      </c>
      <c r="AJ108" s="4"/>
      <c r="AK108" s="20">
        <f>'Ward Details'!L10</f>
        <v>0</v>
      </c>
      <c r="AL108" s="20">
        <f>'Ward Details'!N10</f>
        <v>0</v>
      </c>
      <c r="AM108" s="4"/>
      <c r="AN108" s="105">
        <f t="shared" si="139"/>
        <v>0</v>
      </c>
      <c r="AO108" s="105">
        <f t="shared" si="140"/>
        <v>0</v>
      </c>
      <c r="AP108" s="105">
        <f t="shared" si="141"/>
        <v>0</v>
      </c>
      <c r="AQ108" s="105">
        <f t="shared" si="142"/>
        <v>0</v>
      </c>
      <c r="AR108" s="105">
        <f t="shared" si="143"/>
        <v>0</v>
      </c>
      <c r="AS108" s="105">
        <f t="shared" si="144"/>
        <v>0</v>
      </c>
      <c r="AT108" s="105">
        <f t="shared" si="145"/>
        <v>0</v>
      </c>
      <c r="AU108" s="105">
        <f t="shared" si="146"/>
        <v>0</v>
      </c>
      <c r="AV108" s="105">
        <f t="shared" si="147"/>
        <v>0</v>
      </c>
      <c r="AW108" s="105">
        <f t="shared" si="148"/>
        <v>0</v>
      </c>
      <c r="AX108" s="105">
        <f t="shared" si="149"/>
        <v>0</v>
      </c>
      <c r="AY108" s="105">
        <f t="shared" si="150"/>
        <v>0</v>
      </c>
      <c r="AZ108" s="39"/>
    </row>
    <row r="109" spans="1:52" ht="12.75" hidden="1">
      <c r="A109" s="44" t="str">
        <f>'Ward Details'!A11</f>
        <v>Area 5</v>
      </c>
      <c r="B109" s="20">
        <f>'Ward Details'!K11</f>
        <v>0</v>
      </c>
      <c r="C109" s="20">
        <f>'Ward Details'!M11</f>
        <v>0</v>
      </c>
      <c r="D109" s="20"/>
      <c r="E109" s="20">
        <f t="shared" si="152"/>
        <v>0.5</v>
      </c>
      <c r="F109" s="20">
        <f t="shared" si="153"/>
        <v>0.5</v>
      </c>
      <c r="G109" s="4"/>
      <c r="H109" s="4">
        <f t="shared" si="125"/>
        <v>0</v>
      </c>
      <c r="I109" s="4">
        <f t="shared" si="126"/>
        <v>0</v>
      </c>
      <c r="J109" s="4"/>
      <c r="K109" s="46">
        <f t="shared" si="154"/>
        <v>0</v>
      </c>
      <c r="L109" s="46">
        <f t="shared" si="155"/>
        <v>0</v>
      </c>
      <c r="M109" s="46">
        <f t="shared" si="156"/>
        <v>0</v>
      </c>
      <c r="N109" s="46">
        <f t="shared" si="157"/>
        <v>0</v>
      </c>
      <c r="O109" s="46">
        <f t="shared" si="158"/>
        <v>0</v>
      </c>
      <c r="P109" s="46">
        <f t="shared" si="159"/>
        <v>0</v>
      </c>
      <c r="Q109" s="46">
        <f t="shared" si="160"/>
        <v>0</v>
      </c>
      <c r="R109" s="46">
        <f t="shared" si="161"/>
        <v>0</v>
      </c>
      <c r="S109" s="46">
        <f t="shared" si="162"/>
        <v>0</v>
      </c>
      <c r="T109" s="46">
        <f t="shared" si="163"/>
        <v>0</v>
      </c>
      <c r="U109" s="46">
        <f t="shared" si="164"/>
        <v>0</v>
      </c>
      <c r="V109" s="46">
        <f t="shared" si="165"/>
        <v>0</v>
      </c>
      <c r="W109" s="4"/>
      <c r="X109" s="27">
        <f t="shared" si="127"/>
        <v>0</v>
      </c>
      <c r="Y109" s="27">
        <f t="shared" si="128"/>
        <v>0</v>
      </c>
      <c r="Z109" s="27">
        <f t="shared" si="129"/>
        <v>0</v>
      </c>
      <c r="AA109" s="27">
        <f t="shared" si="130"/>
        <v>0</v>
      </c>
      <c r="AB109" s="27">
        <f t="shared" si="131"/>
        <v>0</v>
      </c>
      <c r="AC109" s="27">
        <f t="shared" si="132"/>
        <v>0</v>
      </c>
      <c r="AD109" s="27">
        <f t="shared" si="133"/>
        <v>0</v>
      </c>
      <c r="AE109" s="27">
        <f t="shared" si="134"/>
        <v>0</v>
      </c>
      <c r="AF109" s="27">
        <f t="shared" si="135"/>
        <v>0</v>
      </c>
      <c r="AG109" s="27">
        <f t="shared" si="136"/>
        <v>0</v>
      </c>
      <c r="AH109" s="27">
        <f t="shared" si="137"/>
        <v>0</v>
      </c>
      <c r="AI109" s="27">
        <f t="shared" si="138"/>
        <v>0</v>
      </c>
      <c r="AJ109" s="4"/>
      <c r="AK109" s="20">
        <f>'Ward Details'!L11</f>
        <v>0</v>
      </c>
      <c r="AL109" s="20">
        <f>'Ward Details'!N11</f>
        <v>0</v>
      </c>
      <c r="AM109" s="4"/>
      <c r="AN109" s="105">
        <f t="shared" si="139"/>
        <v>0</v>
      </c>
      <c r="AO109" s="105">
        <f t="shared" si="140"/>
        <v>0</v>
      </c>
      <c r="AP109" s="105">
        <f t="shared" si="141"/>
        <v>0</v>
      </c>
      <c r="AQ109" s="105">
        <f t="shared" si="142"/>
        <v>0</v>
      </c>
      <c r="AR109" s="105">
        <f t="shared" si="143"/>
        <v>0</v>
      </c>
      <c r="AS109" s="105">
        <f t="shared" si="144"/>
        <v>0</v>
      </c>
      <c r="AT109" s="105">
        <f t="shared" si="145"/>
        <v>0</v>
      </c>
      <c r="AU109" s="105">
        <f t="shared" si="146"/>
        <v>0</v>
      </c>
      <c r="AV109" s="105">
        <f t="shared" si="147"/>
        <v>0</v>
      </c>
      <c r="AW109" s="105">
        <f t="shared" si="148"/>
        <v>0</v>
      </c>
      <c r="AX109" s="105">
        <f t="shared" si="149"/>
        <v>0</v>
      </c>
      <c r="AY109" s="105">
        <f t="shared" si="150"/>
        <v>0</v>
      </c>
      <c r="AZ109" s="39"/>
    </row>
    <row r="110" spans="1:52" ht="12.75" hidden="1">
      <c r="A110" s="44" t="str">
        <f>'Ward Details'!A12</f>
        <v>Area 6</v>
      </c>
      <c r="B110" s="20">
        <f>'Ward Details'!K12</f>
        <v>0</v>
      </c>
      <c r="C110" s="20">
        <f>'Ward Details'!M12</f>
        <v>0</v>
      </c>
      <c r="D110" s="20"/>
      <c r="E110" s="20">
        <f t="shared" si="152"/>
        <v>0.5</v>
      </c>
      <c r="F110" s="20">
        <f t="shared" si="153"/>
        <v>0.5</v>
      </c>
      <c r="G110" s="4"/>
      <c r="H110" s="4">
        <f t="shared" si="125"/>
        <v>0</v>
      </c>
      <c r="I110" s="4">
        <f t="shared" si="126"/>
        <v>0</v>
      </c>
      <c r="J110" s="4"/>
      <c r="K110" s="46">
        <f t="shared" si="154"/>
        <v>0</v>
      </c>
      <c r="L110" s="46">
        <f t="shared" si="155"/>
        <v>0</v>
      </c>
      <c r="M110" s="46">
        <f t="shared" si="156"/>
        <v>0</v>
      </c>
      <c r="N110" s="46">
        <f t="shared" si="157"/>
        <v>0</v>
      </c>
      <c r="O110" s="46">
        <f t="shared" si="158"/>
        <v>0</v>
      </c>
      <c r="P110" s="46">
        <f t="shared" si="159"/>
        <v>0</v>
      </c>
      <c r="Q110" s="46">
        <f t="shared" si="160"/>
        <v>0</v>
      </c>
      <c r="R110" s="46">
        <f t="shared" si="161"/>
        <v>0</v>
      </c>
      <c r="S110" s="46">
        <f t="shared" si="162"/>
        <v>0</v>
      </c>
      <c r="T110" s="46">
        <f t="shared" si="163"/>
        <v>0</v>
      </c>
      <c r="U110" s="46">
        <f t="shared" si="164"/>
        <v>0</v>
      </c>
      <c r="V110" s="46">
        <f t="shared" si="165"/>
        <v>0</v>
      </c>
      <c r="W110" s="4"/>
      <c r="X110" s="27">
        <f t="shared" si="127"/>
        <v>0</v>
      </c>
      <c r="Y110" s="27">
        <f t="shared" si="128"/>
        <v>0</v>
      </c>
      <c r="Z110" s="27">
        <f t="shared" si="129"/>
        <v>0</v>
      </c>
      <c r="AA110" s="27">
        <f t="shared" si="130"/>
        <v>0</v>
      </c>
      <c r="AB110" s="27">
        <f t="shared" si="131"/>
        <v>0</v>
      </c>
      <c r="AC110" s="27">
        <f t="shared" si="132"/>
        <v>0</v>
      </c>
      <c r="AD110" s="27">
        <f t="shared" si="133"/>
        <v>0</v>
      </c>
      <c r="AE110" s="27">
        <f t="shared" si="134"/>
        <v>0</v>
      </c>
      <c r="AF110" s="27">
        <f t="shared" si="135"/>
        <v>0</v>
      </c>
      <c r="AG110" s="27">
        <f t="shared" si="136"/>
        <v>0</v>
      </c>
      <c r="AH110" s="27">
        <f t="shared" si="137"/>
        <v>0</v>
      </c>
      <c r="AI110" s="27">
        <f t="shared" si="138"/>
        <v>0</v>
      </c>
      <c r="AJ110" s="4"/>
      <c r="AK110" s="20">
        <f>'Ward Details'!L12</f>
        <v>0</v>
      </c>
      <c r="AL110" s="20">
        <f>'Ward Details'!N12</f>
        <v>0</v>
      </c>
      <c r="AM110" s="4"/>
      <c r="AN110" s="105">
        <f t="shared" si="139"/>
        <v>0</v>
      </c>
      <c r="AO110" s="105">
        <f t="shared" si="140"/>
        <v>0</v>
      </c>
      <c r="AP110" s="105">
        <f t="shared" si="141"/>
        <v>0</v>
      </c>
      <c r="AQ110" s="105">
        <f t="shared" si="142"/>
        <v>0</v>
      </c>
      <c r="AR110" s="105">
        <f t="shared" si="143"/>
        <v>0</v>
      </c>
      <c r="AS110" s="105">
        <f t="shared" si="144"/>
        <v>0</v>
      </c>
      <c r="AT110" s="105">
        <f t="shared" si="145"/>
        <v>0</v>
      </c>
      <c r="AU110" s="105">
        <f t="shared" si="146"/>
        <v>0</v>
      </c>
      <c r="AV110" s="105">
        <f t="shared" si="147"/>
        <v>0</v>
      </c>
      <c r="AW110" s="105">
        <f t="shared" si="148"/>
        <v>0</v>
      </c>
      <c r="AX110" s="105">
        <f t="shared" si="149"/>
        <v>0</v>
      </c>
      <c r="AY110" s="105">
        <f t="shared" si="150"/>
        <v>0</v>
      </c>
      <c r="AZ110" s="39"/>
    </row>
    <row r="111" spans="1:52" ht="12.75" hidden="1">
      <c r="A111" s="44" t="str">
        <f>'Ward Details'!A13</f>
        <v>Ward 7</v>
      </c>
      <c r="B111" s="20">
        <f>'Ward Details'!K13</f>
        <v>0</v>
      </c>
      <c r="C111" s="20">
        <f>'Ward Details'!M13</f>
        <v>0</v>
      </c>
      <c r="D111" s="20"/>
      <c r="E111" s="20">
        <f t="shared" si="152"/>
        <v>0.5</v>
      </c>
      <c r="F111" s="20">
        <f t="shared" si="153"/>
        <v>0.5</v>
      </c>
      <c r="G111" s="4"/>
      <c r="H111" s="4">
        <f t="shared" si="125"/>
        <v>0</v>
      </c>
      <c r="I111" s="4">
        <f t="shared" si="126"/>
        <v>0</v>
      </c>
      <c r="J111" s="4"/>
      <c r="K111" s="46">
        <f t="shared" si="154"/>
        <v>0</v>
      </c>
      <c r="L111" s="46">
        <f t="shared" si="155"/>
        <v>0</v>
      </c>
      <c r="M111" s="46">
        <f t="shared" si="156"/>
        <v>0</v>
      </c>
      <c r="N111" s="46">
        <f t="shared" si="157"/>
        <v>0</v>
      </c>
      <c r="O111" s="46">
        <f t="shared" si="158"/>
        <v>0</v>
      </c>
      <c r="P111" s="46">
        <f t="shared" si="159"/>
        <v>0</v>
      </c>
      <c r="Q111" s="46">
        <f t="shared" si="160"/>
        <v>0</v>
      </c>
      <c r="R111" s="46">
        <f t="shared" si="161"/>
        <v>0</v>
      </c>
      <c r="S111" s="46">
        <f t="shared" si="162"/>
        <v>0</v>
      </c>
      <c r="T111" s="46">
        <f t="shared" si="163"/>
        <v>0</v>
      </c>
      <c r="U111" s="46">
        <f t="shared" si="164"/>
        <v>0</v>
      </c>
      <c r="V111" s="46">
        <f t="shared" si="165"/>
        <v>0</v>
      </c>
      <c r="W111" s="4"/>
      <c r="X111" s="27">
        <f t="shared" si="127"/>
        <v>0</v>
      </c>
      <c r="Y111" s="27">
        <f t="shared" si="128"/>
        <v>0</v>
      </c>
      <c r="Z111" s="27">
        <f t="shared" si="129"/>
        <v>0</v>
      </c>
      <c r="AA111" s="27">
        <f t="shared" si="130"/>
        <v>0</v>
      </c>
      <c r="AB111" s="27">
        <f t="shared" si="131"/>
        <v>0</v>
      </c>
      <c r="AC111" s="27">
        <f t="shared" si="132"/>
        <v>0</v>
      </c>
      <c r="AD111" s="27">
        <f t="shared" si="133"/>
        <v>0</v>
      </c>
      <c r="AE111" s="27">
        <f t="shared" si="134"/>
        <v>0</v>
      </c>
      <c r="AF111" s="27">
        <f t="shared" si="135"/>
        <v>0</v>
      </c>
      <c r="AG111" s="27">
        <f t="shared" si="136"/>
        <v>0</v>
      </c>
      <c r="AH111" s="27">
        <f t="shared" si="137"/>
        <v>0</v>
      </c>
      <c r="AI111" s="27">
        <f t="shared" si="138"/>
        <v>0</v>
      </c>
      <c r="AJ111" s="4"/>
      <c r="AK111" s="20">
        <f>'Ward Details'!L13</f>
        <v>0</v>
      </c>
      <c r="AL111" s="20">
        <f>'Ward Details'!N13</f>
        <v>0</v>
      </c>
      <c r="AM111" s="4"/>
      <c r="AN111" s="105">
        <f t="shared" si="139"/>
        <v>0</v>
      </c>
      <c r="AO111" s="105">
        <f t="shared" si="140"/>
        <v>0</v>
      </c>
      <c r="AP111" s="105">
        <f t="shared" si="141"/>
        <v>0</v>
      </c>
      <c r="AQ111" s="105">
        <f t="shared" si="142"/>
        <v>0</v>
      </c>
      <c r="AR111" s="105">
        <f t="shared" si="143"/>
        <v>0</v>
      </c>
      <c r="AS111" s="105">
        <f t="shared" si="144"/>
        <v>0</v>
      </c>
      <c r="AT111" s="105">
        <f t="shared" si="145"/>
        <v>0</v>
      </c>
      <c r="AU111" s="105">
        <f t="shared" si="146"/>
        <v>0</v>
      </c>
      <c r="AV111" s="105">
        <f t="shared" si="147"/>
        <v>0</v>
      </c>
      <c r="AW111" s="105">
        <f t="shared" si="148"/>
        <v>0</v>
      </c>
      <c r="AX111" s="105">
        <f t="shared" si="149"/>
        <v>0</v>
      </c>
      <c r="AY111" s="105">
        <f t="shared" si="150"/>
        <v>0</v>
      </c>
      <c r="AZ111" s="39"/>
    </row>
    <row r="112" spans="1:52" ht="12.75" hidden="1">
      <c r="A112" s="44" t="str">
        <f>'Ward Details'!A14</f>
        <v>Ward 8</v>
      </c>
      <c r="B112" s="20">
        <f>'Ward Details'!K14</f>
        <v>0</v>
      </c>
      <c r="C112" s="20">
        <f>'Ward Details'!M14</f>
        <v>0</v>
      </c>
      <c r="D112" s="20"/>
      <c r="E112" s="20">
        <f t="shared" si="152"/>
        <v>0.5</v>
      </c>
      <c r="F112" s="20">
        <f t="shared" si="153"/>
        <v>0.5</v>
      </c>
      <c r="G112" s="4"/>
      <c r="H112" s="4">
        <f t="shared" si="125"/>
        <v>0</v>
      </c>
      <c r="I112" s="4">
        <f t="shared" si="126"/>
        <v>0</v>
      </c>
      <c r="J112" s="4"/>
      <c r="K112" s="46">
        <f t="shared" si="154"/>
        <v>0</v>
      </c>
      <c r="L112" s="46">
        <f t="shared" si="155"/>
        <v>0</v>
      </c>
      <c r="M112" s="46">
        <f t="shared" si="156"/>
        <v>0</v>
      </c>
      <c r="N112" s="46">
        <f t="shared" si="157"/>
        <v>0</v>
      </c>
      <c r="O112" s="46">
        <f t="shared" si="158"/>
        <v>0</v>
      </c>
      <c r="P112" s="46">
        <f t="shared" si="159"/>
        <v>0</v>
      </c>
      <c r="Q112" s="46">
        <f t="shared" si="160"/>
        <v>0</v>
      </c>
      <c r="R112" s="46">
        <f t="shared" si="161"/>
        <v>0</v>
      </c>
      <c r="S112" s="46">
        <f t="shared" si="162"/>
        <v>0</v>
      </c>
      <c r="T112" s="46">
        <f t="shared" si="163"/>
        <v>0</v>
      </c>
      <c r="U112" s="46">
        <f t="shared" si="164"/>
        <v>0</v>
      </c>
      <c r="V112" s="46">
        <f t="shared" si="165"/>
        <v>0</v>
      </c>
      <c r="W112" s="4"/>
      <c r="X112" s="27">
        <f t="shared" si="127"/>
        <v>0</v>
      </c>
      <c r="Y112" s="27">
        <f t="shared" si="128"/>
        <v>0</v>
      </c>
      <c r="Z112" s="27">
        <f t="shared" si="129"/>
        <v>0</v>
      </c>
      <c r="AA112" s="27">
        <f t="shared" si="130"/>
        <v>0</v>
      </c>
      <c r="AB112" s="27">
        <f t="shared" si="131"/>
        <v>0</v>
      </c>
      <c r="AC112" s="27">
        <f t="shared" si="132"/>
        <v>0</v>
      </c>
      <c r="AD112" s="27">
        <f t="shared" si="133"/>
        <v>0</v>
      </c>
      <c r="AE112" s="27">
        <f t="shared" si="134"/>
        <v>0</v>
      </c>
      <c r="AF112" s="27">
        <f t="shared" si="135"/>
        <v>0</v>
      </c>
      <c r="AG112" s="27">
        <f t="shared" si="136"/>
        <v>0</v>
      </c>
      <c r="AH112" s="27">
        <f t="shared" si="137"/>
        <v>0</v>
      </c>
      <c r="AI112" s="27">
        <f t="shared" si="138"/>
        <v>0</v>
      </c>
      <c r="AJ112" s="4"/>
      <c r="AK112" s="20">
        <f>'Ward Details'!L14</f>
        <v>0</v>
      </c>
      <c r="AL112" s="20">
        <f>'Ward Details'!N14</f>
        <v>0</v>
      </c>
      <c r="AM112" s="4"/>
      <c r="AN112" s="105">
        <f t="shared" si="139"/>
        <v>0</v>
      </c>
      <c r="AO112" s="105">
        <f t="shared" si="140"/>
        <v>0</v>
      </c>
      <c r="AP112" s="105">
        <f t="shared" si="141"/>
        <v>0</v>
      </c>
      <c r="AQ112" s="105">
        <f t="shared" si="142"/>
        <v>0</v>
      </c>
      <c r="AR112" s="105">
        <f t="shared" si="143"/>
        <v>0</v>
      </c>
      <c r="AS112" s="105">
        <f t="shared" si="144"/>
        <v>0</v>
      </c>
      <c r="AT112" s="105">
        <f t="shared" si="145"/>
        <v>0</v>
      </c>
      <c r="AU112" s="105">
        <f t="shared" si="146"/>
        <v>0</v>
      </c>
      <c r="AV112" s="105">
        <f t="shared" si="147"/>
        <v>0</v>
      </c>
      <c r="AW112" s="105">
        <f t="shared" si="148"/>
        <v>0</v>
      </c>
      <c r="AX112" s="105">
        <f t="shared" si="149"/>
        <v>0</v>
      </c>
      <c r="AY112" s="105">
        <f t="shared" si="150"/>
        <v>0</v>
      </c>
      <c r="AZ112" s="39"/>
    </row>
    <row r="113" spans="1:52" ht="12.75" hidden="1">
      <c r="A113" s="44" t="str">
        <f>'Ward Details'!A15</f>
        <v>Ward 9</v>
      </c>
      <c r="B113" s="20">
        <f>'Ward Details'!K15</f>
        <v>0</v>
      </c>
      <c r="C113" s="20">
        <f>'Ward Details'!M15</f>
        <v>0</v>
      </c>
      <c r="D113" s="20"/>
      <c r="E113" s="20">
        <f t="shared" si="152"/>
        <v>0.5</v>
      </c>
      <c r="F113" s="20">
        <f t="shared" si="153"/>
        <v>0.5</v>
      </c>
      <c r="G113" s="4"/>
      <c r="H113" s="4">
        <f t="shared" si="125"/>
        <v>0</v>
      </c>
      <c r="I113" s="4">
        <f t="shared" si="126"/>
        <v>0</v>
      </c>
      <c r="J113" s="4"/>
      <c r="K113" s="46">
        <f t="shared" si="154"/>
        <v>0</v>
      </c>
      <c r="L113" s="46">
        <f t="shared" si="155"/>
        <v>0</v>
      </c>
      <c r="M113" s="46">
        <f t="shared" si="156"/>
        <v>0</v>
      </c>
      <c r="N113" s="46">
        <f t="shared" si="157"/>
        <v>0</v>
      </c>
      <c r="O113" s="46">
        <f t="shared" si="158"/>
        <v>0</v>
      </c>
      <c r="P113" s="46">
        <f t="shared" si="159"/>
        <v>0</v>
      </c>
      <c r="Q113" s="46">
        <f t="shared" si="160"/>
        <v>0</v>
      </c>
      <c r="R113" s="46">
        <f t="shared" si="161"/>
        <v>0</v>
      </c>
      <c r="S113" s="46">
        <f t="shared" si="162"/>
        <v>0</v>
      </c>
      <c r="T113" s="46">
        <f t="shared" si="163"/>
        <v>0</v>
      </c>
      <c r="U113" s="46">
        <f t="shared" si="164"/>
        <v>0</v>
      </c>
      <c r="V113" s="46">
        <f t="shared" si="165"/>
        <v>0</v>
      </c>
      <c r="W113" s="4"/>
      <c r="X113" s="27">
        <f t="shared" si="127"/>
        <v>0</v>
      </c>
      <c r="Y113" s="27">
        <f t="shared" si="128"/>
        <v>0</v>
      </c>
      <c r="Z113" s="27">
        <f t="shared" si="129"/>
        <v>0</v>
      </c>
      <c r="AA113" s="27">
        <f t="shared" si="130"/>
        <v>0</v>
      </c>
      <c r="AB113" s="27">
        <f t="shared" si="131"/>
        <v>0</v>
      </c>
      <c r="AC113" s="27">
        <f t="shared" si="132"/>
        <v>0</v>
      </c>
      <c r="AD113" s="27">
        <f t="shared" si="133"/>
        <v>0</v>
      </c>
      <c r="AE113" s="27">
        <f t="shared" si="134"/>
        <v>0</v>
      </c>
      <c r="AF113" s="27">
        <f t="shared" si="135"/>
        <v>0</v>
      </c>
      <c r="AG113" s="27">
        <f t="shared" si="136"/>
        <v>0</v>
      </c>
      <c r="AH113" s="27">
        <f t="shared" si="137"/>
        <v>0</v>
      </c>
      <c r="AI113" s="27">
        <f t="shared" si="138"/>
        <v>0</v>
      </c>
      <c r="AJ113" s="4"/>
      <c r="AK113" s="20">
        <f>'Ward Details'!L15</f>
        <v>0</v>
      </c>
      <c r="AL113" s="20">
        <f>'Ward Details'!N15</f>
        <v>0</v>
      </c>
      <c r="AM113" s="4"/>
      <c r="AN113" s="105">
        <f t="shared" si="139"/>
        <v>0</v>
      </c>
      <c r="AO113" s="105">
        <f t="shared" si="140"/>
        <v>0</v>
      </c>
      <c r="AP113" s="105">
        <f t="shared" si="141"/>
        <v>0</v>
      </c>
      <c r="AQ113" s="105">
        <f t="shared" si="142"/>
        <v>0</v>
      </c>
      <c r="AR113" s="105">
        <f t="shared" si="143"/>
        <v>0</v>
      </c>
      <c r="AS113" s="105">
        <f t="shared" si="144"/>
        <v>0</v>
      </c>
      <c r="AT113" s="105">
        <f t="shared" si="145"/>
        <v>0</v>
      </c>
      <c r="AU113" s="105">
        <f t="shared" si="146"/>
        <v>0</v>
      </c>
      <c r="AV113" s="105">
        <f t="shared" si="147"/>
        <v>0</v>
      </c>
      <c r="AW113" s="105">
        <f t="shared" si="148"/>
        <v>0</v>
      </c>
      <c r="AX113" s="105">
        <f t="shared" si="149"/>
        <v>0</v>
      </c>
      <c r="AY113" s="105">
        <f t="shared" si="150"/>
        <v>0</v>
      </c>
      <c r="AZ113" s="39"/>
    </row>
    <row r="114" spans="1:52" ht="12.75" hidden="1">
      <c r="A114" s="44" t="str">
        <f>'Ward Details'!A16</f>
        <v>Ward 10</v>
      </c>
      <c r="B114" s="20">
        <f>'Ward Details'!K16</f>
        <v>0</v>
      </c>
      <c r="C114" s="20">
        <f>'Ward Details'!M16</f>
        <v>0</v>
      </c>
      <c r="D114" s="20"/>
      <c r="E114" s="20">
        <f t="shared" si="152"/>
        <v>0.5</v>
      </c>
      <c r="F114" s="20">
        <f t="shared" si="153"/>
        <v>0.5</v>
      </c>
      <c r="G114" s="4"/>
      <c r="H114" s="4">
        <f t="shared" si="125"/>
        <v>0</v>
      </c>
      <c r="I114" s="4">
        <f t="shared" si="126"/>
        <v>0</v>
      </c>
      <c r="J114" s="4"/>
      <c r="K114" s="46">
        <f t="shared" si="154"/>
        <v>0</v>
      </c>
      <c r="L114" s="46">
        <f t="shared" si="155"/>
        <v>0</v>
      </c>
      <c r="M114" s="46">
        <f t="shared" si="156"/>
        <v>0</v>
      </c>
      <c r="N114" s="46">
        <f t="shared" si="157"/>
        <v>0</v>
      </c>
      <c r="O114" s="46">
        <f t="shared" si="158"/>
        <v>0</v>
      </c>
      <c r="P114" s="46">
        <f t="shared" si="159"/>
        <v>0</v>
      </c>
      <c r="Q114" s="46">
        <f t="shared" si="160"/>
        <v>0</v>
      </c>
      <c r="R114" s="46">
        <f t="shared" si="161"/>
        <v>0</v>
      </c>
      <c r="S114" s="46">
        <f t="shared" si="162"/>
        <v>0</v>
      </c>
      <c r="T114" s="46">
        <f t="shared" si="163"/>
        <v>0</v>
      </c>
      <c r="U114" s="46">
        <f t="shared" si="164"/>
        <v>0</v>
      </c>
      <c r="V114" s="46">
        <f t="shared" si="165"/>
        <v>0</v>
      </c>
      <c r="W114" s="4"/>
      <c r="X114" s="27">
        <f t="shared" si="127"/>
        <v>0</v>
      </c>
      <c r="Y114" s="27">
        <f t="shared" si="128"/>
        <v>0</v>
      </c>
      <c r="Z114" s="27">
        <f t="shared" si="129"/>
        <v>0</v>
      </c>
      <c r="AA114" s="27">
        <f t="shared" si="130"/>
        <v>0</v>
      </c>
      <c r="AB114" s="27">
        <f t="shared" si="131"/>
        <v>0</v>
      </c>
      <c r="AC114" s="27">
        <f t="shared" si="132"/>
        <v>0</v>
      </c>
      <c r="AD114" s="27">
        <f t="shared" si="133"/>
        <v>0</v>
      </c>
      <c r="AE114" s="27">
        <f t="shared" si="134"/>
        <v>0</v>
      </c>
      <c r="AF114" s="27">
        <f t="shared" si="135"/>
        <v>0</v>
      </c>
      <c r="AG114" s="27">
        <f t="shared" si="136"/>
        <v>0</v>
      </c>
      <c r="AH114" s="27">
        <f t="shared" si="137"/>
        <v>0</v>
      </c>
      <c r="AI114" s="27">
        <f t="shared" si="138"/>
        <v>0</v>
      </c>
      <c r="AJ114" s="4"/>
      <c r="AK114" s="20">
        <f>'Ward Details'!L16</f>
        <v>0</v>
      </c>
      <c r="AL114" s="20">
        <f>'Ward Details'!N16</f>
        <v>0</v>
      </c>
      <c r="AM114" s="4"/>
      <c r="AN114" s="105">
        <f t="shared" si="139"/>
        <v>0</v>
      </c>
      <c r="AO114" s="105">
        <f t="shared" si="140"/>
        <v>0</v>
      </c>
      <c r="AP114" s="105">
        <f t="shared" si="141"/>
        <v>0</v>
      </c>
      <c r="AQ114" s="105">
        <f t="shared" si="142"/>
        <v>0</v>
      </c>
      <c r="AR114" s="105">
        <f t="shared" si="143"/>
        <v>0</v>
      </c>
      <c r="AS114" s="105">
        <f t="shared" si="144"/>
        <v>0</v>
      </c>
      <c r="AT114" s="105">
        <f t="shared" si="145"/>
        <v>0</v>
      </c>
      <c r="AU114" s="105">
        <f t="shared" si="146"/>
        <v>0</v>
      </c>
      <c r="AV114" s="105">
        <f t="shared" si="147"/>
        <v>0</v>
      </c>
      <c r="AW114" s="105">
        <f t="shared" si="148"/>
        <v>0</v>
      </c>
      <c r="AX114" s="105">
        <f t="shared" si="149"/>
        <v>0</v>
      </c>
      <c r="AY114" s="105">
        <f t="shared" si="150"/>
        <v>0</v>
      </c>
      <c r="AZ114" s="39"/>
    </row>
    <row r="115" spans="1:52" ht="12.75" hidden="1">
      <c r="A115" s="44" t="str">
        <f>'Ward Details'!A17</f>
        <v>Ward 11</v>
      </c>
      <c r="B115" s="20">
        <f>'Ward Details'!K17</f>
        <v>0</v>
      </c>
      <c r="C115" s="20">
        <f>'Ward Details'!M17</f>
        <v>0</v>
      </c>
      <c r="D115" s="20"/>
      <c r="E115" s="20">
        <f t="shared" si="152"/>
        <v>0.5</v>
      </c>
      <c r="F115" s="20">
        <f t="shared" si="153"/>
        <v>0.5</v>
      </c>
      <c r="G115" s="4"/>
      <c r="H115" s="4">
        <f t="shared" si="125"/>
        <v>0</v>
      </c>
      <c r="I115" s="4">
        <f t="shared" si="126"/>
        <v>0</v>
      </c>
      <c r="J115" s="4"/>
      <c r="K115" s="46">
        <f t="shared" si="154"/>
        <v>0</v>
      </c>
      <c r="L115" s="46">
        <f t="shared" si="155"/>
        <v>0</v>
      </c>
      <c r="M115" s="46">
        <f t="shared" si="156"/>
        <v>0</v>
      </c>
      <c r="N115" s="46">
        <f t="shared" si="157"/>
        <v>0</v>
      </c>
      <c r="O115" s="46">
        <f t="shared" si="158"/>
        <v>0</v>
      </c>
      <c r="P115" s="46">
        <f t="shared" si="159"/>
        <v>0</v>
      </c>
      <c r="Q115" s="46">
        <f t="shared" si="160"/>
        <v>0</v>
      </c>
      <c r="R115" s="46">
        <f t="shared" si="161"/>
        <v>0</v>
      </c>
      <c r="S115" s="46">
        <f t="shared" si="162"/>
        <v>0</v>
      </c>
      <c r="T115" s="46">
        <f t="shared" si="163"/>
        <v>0</v>
      </c>
      <c r="U115" s="46">
        <f t="shared" si="164"/>
        <v>0</v>
      </c>
      <c r="V115" s="46">
        <f t="shared" si="165"/>
        <v>0</v>
      </c>
      <c r="W115" s="4"/>
      <c r="X115" s="27">
        <f t="shared" si="127"/>
        <v>0</v>
      </c>
      <c r="Y115" s="27">
        <f t="shared" si="128"/>
        <v>0</v>
      </c>
      <c r="Z115" s="27">
        <f t="shared" si="129"/>
        <v>0</v>
      </c>
      <c r="AA115" s="27">
        <f t="shared" si="130"/>
        <v>0</v>
      </c>
      <c r="AB115" s="27">
        <f t="shared" si="131"/>
        <v>0</v>
      </c>
      <c r="AC115" s="27">
        <f t="shared" si="132"/>
        <v>0</v>
      </c>
      <c r="AD115" s="27">
        <f t="shared" si="133"/>
        <v>0</v>
      </c>
      <c r="AE115" s="27">
        <f t="shared" si="134"/>
        <v>0</v>
      </c>
      <c r="AF115" s="27">
        <f t="shared" si="135"/>
        <v>0</v>
      </c>
      <c r="AG115" s="27">
        <f t="shared" si="136"/>
        <v>0</v>
      </c>
      <c r="AH115" s="27">
        <f t="shared" si="137"/>
        <v>0</v>
      </c>
      <c r="AI115" s="27">
        <f t="shared" si="138"/>
        <v>0</v>
      </c>
      <c r="AJ115" s="4"/>
      <c r="AK115" s="20">
        <f>'Ward Details'!L17</f>
        <v>0</v>
      </c>
      <c r="AL115" s="20">
        <f>'Ward Details'!N17</f>
        <v>0</v>
      </c>
      <c r="AM115" s="4"/>
      <c r="AN115" s="105">
        <f t="shared" si="139"/>
        <v>0</v>
      </c>
      <c r="AO115" s="105">
        <f t="shared" si="140"/>
        <v>0</v>
      </c>
      <c r="AP115" s="105">
        <f t="shared" si="141"/>
        <v>0</v>
      </c>
      <c r="AQ115" s="105">
        <f t="shared" si="142"/>
        <v>0</v>
      </c>
      <c r="AR115" s="105">
        <f t="shared" si="143"/>
        <v>0</v>
      </c>
      <c r="AS115" s="105">
        <f t="shared" si="144"/>
        <v>0</v>
      </c>
      <c r="AT115" s="105">
        <f t="shared" si="145"/>
        <v>0</v>
      </c>
      <c r="AU115" s="105">
        <f t="shared" si="146"/>
        <v>0</v>
      </c>
      <c r="AV115" s="105">
        <f t="shared" si="147"/>
        <v>0</v>
      </c>
      <c r="AW115" s="105">
        <f t="shared" si="148"/>
        <v>0</v>
      </c>
      <c r="AX115" s="105">
        <f t="shared" si="149"/>
        <v>0</v>
      </c>
      <c r="AY115" s="105">
        <f t="shared" si="150"/>
        <v>0</v>
      </c>
      <c r="AZ115" s="39"/>
    </row>
    <row r="116" spans="1:52" ht="12.75" hidden="1">
      <c r="A116" s="44" t="str">
        <f>'Ward Details'!A18</f>
        <v>Ward 12</v>
      </c>
      <c r="B116" s="20">
        <f>'Ward Details'!K18</f>
        <v>0</v>
      </c>
      <c r="C116" s="20">
        <f>'Ward Details'!M18</f>
        <v>0</v>
      </c>
      <c r="D116" s="20"/>
      <c r="E116" s="20">
        <f t="shared" si="152"/>
        <v>0.5</v>
      </c>
      <c r="F116" s="20">
        <f t="shared" si="153"/>
        <v>0.5</v>
      </c>
      <c r="G116" s="4"/>
      <c r="H116" s="4">
        <f t="shared" si="125"/>
        <v>0</v>
      </c>
      <c r="I116" s="4">
        <f t="shared" si="126"/>
        <v>0</v>
      </c>
      <c r="J116" s="4"/>
      <c r="K116" s="46">
        <f t="shared" si="154"/>
        <v>0</v>
      </c>
      <c r="L116" s="46">
        <f t="shared" si="155"/>
        <v>0</v>
      </c>
      <c r="M116" s="46">
        <f t="shared" si="156"/>
        <v>0</v>
      </c>
      <c r="N116" s="46">
        <f t="shared" si="157"/>
        <v>0</v>
      </c>
      <c r="O116" s="46">
        <f t="shared" si="158"/>
        <v>0</v>
      </c>
      <c r="P116" s="46">
        <f t="shared" si="159"/>
        <v>0</v>
      </c>
      <c r="Q116" s="46">
        <f t="shared" si="160"/>
        <v>0</v>
      </c>
      <c r="R116" s="46">
        <f t="shared" si="161"/>
        <v>0</v>
      </c>
      <c r="S116" s="46">
        <f t="shared" si="162"/>
        <v>0</v>
      </c>
      <c r="T116" s="46">
        <f t="shared" si="163"/>
        <v>0</v>
      </c>
      <c r="U116" s="46">
        <f t="shared" si="164"/>
        <v>0</v>
      </c>
      <c r="V116" s="46">
        <f t="shared" si="165"/>
        <v>0</v>
      </c>
      <c r="W116" s="4"/>
      <c r="X116" s="27">
        <f t="shared" si="127"/>
        <v>0</v>
      </c>
      <c r="Y116" s="27">
        <f t="shared" si="128"/>
        <v>0</v>
      </c>
      <c r="Z116" s="27">
        <f t="shared" si="129"/>
        <v>0</v>
      </c>
      <c r="AA116" s="27">
        <f t="shared" si="130"/>
        <v>0</v>
      </c>
      <c r="AB116" s="27">
        <f t="shared" si="131"/>
        <v>0</v>
      </c>
      <c r="AC116" s="27">
        <f t="shared" si="132"/>
        <v>0</v>
      </c>
      <c r="AD116" s="27">
        <f t="shared" si="133"/>
        <v>0</v>
      </c>
      <c r="AE116" s="27">
        <f t="shared" si="134"/>
        <v>0</v>
      </c>
      <c r="AF116" s="27">
        <f t="shared" si="135"/>
        <v>0</v>
      </c>
      <c r="AG116" s="27">
        <f t="shared" si="136"/>
        <v>0</v>
      </c>
      <c r="AH116" s="27">
        <f t="shared" si="137"/>
        <v>0</v>
      </c>
      <c r="AI116" s="27">
        <f t="shared" si="138"/>
        <v>0</v>
      </c>
      <c r="AJ116" s="4"/>
      <c r="AK116" s="20">
        <f>'Ward Details'!L18</f>
        <v>0</v>
      </c>
      <c r="AL116" s="20">
        <f>'Ward Details'!N18</f>
        <v>0</v>
      </c>
      <c r="AM116" s="4"/>
      <c r="AN116" s="105">
        <f t="shared" si="139"/>
        <v>0</v>
      </c>
      <c r="AO116" s="105">
        <f t="shared" si="140"/>
        <v>0</v>
      </c>
      <c r="AP116" s="105">
        <f t="shared" si="141"/>
        <v>0</v>
      </c>
      <c r="AQ116" s="105">
        <f t="shared" si="142"/>
        <v>0</v>
      </c>
      <c r="AR116" s="105">
        <f t="shared" si="143"/>
        <v>0</v>
      </c>
      <c r="AS116" s="105">
        <f t="shared" si="144"/>
        <v>0</v>
      </c>
      <c r="AT116" s="105">
        <f t="shared" si="145"/>
        <v>0</v>
      </c>
      <c r="AU116" s="105">
        <f t="shared" si="146"/>
        <v>0</v>
      </c>
      <c r="AV116" s="105">
        <f t="shared" si="147"/>
        <v>0</v>
      </c>
      <c r="AW116" s="105">
        <f t="shared" si="148"/>
        <v>0</v>
      </c>
      <c r="AX116" s="105">
        <f t="shared" si="149"/>
        <v>0</v>
      </c>
      <c r="AY116" s="105">
        <f t="shared" si="150"/>
        <v>0</v>
      </c>
      <c r="AZ116" s="39"/>
    </row>
    <row r="117" spans="1:52" ht="12.75" hidden="1">
      <c r="A117" s="44" t="str">
        <f>'Ward Details'!A19</f>
        <v>Ward 13</v>
      </c>
      <c r="B117" s="20">
        <f>'Ward Details'!K19</f>
        <v>0</v>
      </c>
      <c r="C117" s="20">
        <f>'Ward Details'!M19</f>
        <v>0</v>
      </c>
      <c r="D117" s="20"/>
      <c r="E117" s="20">
        <f t="shared" si="152"/>
        <v>0.5</v>
      </c>
      <c r="F117" s="20">
        <f t="shared" si="153"/>
        <v>0.5</v>
      </c>
      <c r="G117" s="4"/>
      <c r="H117" s="4">
        <f t="shared" si="125"/>
        <v>0</v>
      </c>
      <c r="I117" s="4">
        <f t="shared" si="126"/>
        <v>0</v>
      </c>
      <c r="J117" s="4"/>
      <c r="K117" s="46">
        <f t="shared" si="154"/>
        <v>0</v>
      </c>
      <c r="L117" s="46">
        <f t="shared" si="155"/>
        <v>0</v>
      </c>
      <c r="M117" s="46">
        <f t="shared" si="156"/>
        <v>0</v>
      </c>
      <c r="N117" s="46">
        <f t="shared" si="157"/>
        <v>0</v>
      </c>
      <c r="O117" s="46">
        <f t="shared" si="158"/>
        <v>0</v>
      </c>
      <c r="P117" s="46">
        <f t="shared" si="159"/>
        <v>0</v>
      </c>
      <c r="Q117" s="46">
        <f t="shared" si="160"/>
        <v>0</v>
      </c>
      <c r="R117" s="46">
        <f t="shared" si="161"/>
        <v>0</v>
      </c>
      <c r="S117" s="46">
        <f t="shared" si="162"/>
        <v>0</v>
      </c>
      <c r="T117" s="46">
        <f t="shared" si="163"/>
        <v>0</v>
      </c>
      <c r="U117" s="46">
        <f t="shared" si="164"/>
        <v>0</v>
      </c>
      <c r="V117" s="46">
        <f t="shared" si="165"/>
        <v>0</v>
      </c>
      <c r="W117" s="4"/>
      <c r="X117" s="27">
        <f t="shared" si="127"/>
        <v>0</v>
      </c>
      <c r="Y117" s="27">
        <f t="shared" si="128"/>
        <v>0</v>
      </c>
      <c r="Z117" s="27">
        <f t="shared" si="129"/>
        <v>0</v>
      </c>
      <c r="AA117" s="27">
        <f t="shared" si="130"/>
        <v>0</v>
      </c>
      <c r="AB117" s="27">
        <f t="shared" si="131"/>
        <v>0</v>
      </c>
      <c r="AC117" s="27">
        <f t="shared" si="132"/>
        <v>0</v>
      </c>
      <c r="AD117" s="27">
        <f t="shared" si="133"/>
        <v>0</v>
      </c>
      <c r="AE117" s="27">
        <f t="shared" si="134"/>
        <v>0</v>
      </c>
      <c r="AF117" s="27">
        <f t="shared" si="135"/>
        <v>0</v>
      </c>
      <c r="AG117" s="27">
        <f t="shared" si="136"/>
        <v>0</v>
      </c>
      <c r="AH117" s="27">
        <f t="shared" si="137"/>
        <v>0</v>
      </c>
      <c r="AI117" s="27">
        <f t="shared" si="138"/>
        <v>0</v>
      </c>
      <c r="AJ117" s="4"/>
      <c r="AK117" s="20">
        <f>'Ward Details'!L19</f>
        <v>0</v>
      </c>
      <c r="AL117" s="20">
        <f>'Ward Details'!N19</f>
        <v>0</v>
      </c>
      <c r="AM117" s="4"/>
      <c r="AN117" s="105">
        <f t="shared" si="139"/>
        <v>0</v>
      </c>
      <c r="AO117" s="105">
        <f t="shared" si="140"/>
        <v>0</v>
      </c>
      <c r="AP117" s="105">
        <f t="shared" si="141"/>
        <v>0</v>
      </c>
      <c r="AQ117" s="105">
        <f t="shared" si="142"/>
        <v>0</v>
      </c>
      <c r="AR117" s="105">
        <f t="shared" si="143"/>
        <v>0</v>
      </c>
      <c r="AS117" s="105">
        <f t="shared" si="144"/>
        <v>0</v>
      </c>
      <c r="AT117" s="105">
        <f t="shared" si="145"/>
        <v>0</v>
      </c>
      <c r="AU117" s="105">
        <f t="shared" si="146"/>
        <v>0</v>
      </c>
      <c r="AV117" s="105">
        <f t="shared" si="147"/>
        <v>0</v>
      </c>
      <c r="AW117" s="105">
        <f t="shared" si="148"/>
        <v>0</v>
      </c>
      <c r="AX117" s="105">
        <f t="shared" si="149"/>
        <v>0</v>
      </c>
      <c r="AY117" s="105">
        <f t="shared" si="150"/>
        <v>0</v>
      </c>
      <c r="AZ117" s="39"/>
    </row>
    <row r="118" spans="1:52" ht="12.75" hidden="1">
      <c r="A118" s="44" t="str">
        <f>'Ward Details'!A20</f>
        <v>Ward 14</v>
      </c>
      <c r="B118" s="20">
        <f>'Ward Details'!K20</f>
        <v>0</v>
      </c>
      <c r="C118" s="20">
        <f>'Ward Details'!M20</f>
        <v>0</v>
      </c>
      <c r="D118" s="20"/>
      <c r="E118" s="20">
        <f t="shared" si="152"/>
        <v>0.5</v>
      </c>
      <c r="F118" s="20">
        <f t="shared" si="153"/>
        <v>0.5</v>
      </c>
      <c r="G118" s="4"/>
      <c r="H118" s="4">
        <f t="shared" si="125"/>
        <v>0</v>
      </c>
      <c r="I118" s="4">
        <f t="shared" si="126"/>
        <v>0</v>
      </c>
      <c r="J118" s="4"/>
      <c r="K118" s="46">
        <f t="shared" si="154"/>
        <v>0</v>
      </c>
      <c r="L118" s="46">
        <f t="shared" si="155"/>
        <v>0</v>
      </c>
      <c r="M118" s="46">
        <f t="shared" si="156"/>
        <v>0</v>
      </c>
      <c r="N118" s="46">
        <f t="shared" si="157"/>
        <v>0</v>
      </c>
      <c r="O118" s="46">
        <f t="shared" si="158"/>
        <v>0</v>
      </c>
      <c r="P118" s="46">
        <f t="shared" si="159"/>
        <v>0</v>
      </c>
      <c r="Q118" s="46">
        <f t="shared" si="160"/>
        <v>0</v>
      </c>
      <c r="R118" s="46">
        <f t="shared" si="161"/>
        <v>0</v>
      </c>
      <c r="S118" s="46">
        <f t="shared" si="162"/>
        <v>0</v>
      </c>
      <c r="T118" s="46">
        <f t="shared" si="163"/>
        <v>0</v>
      </c>
      <c r="U118" s="46">
        <f t="shared" si="164"/>
        <v>0</v>
      </c>
      <c r="V118" s="46">
        <f t="shared" si="165"/>
        <v>0</v>
      </c>
      <c r="W118" s="4"/>
      <c r="X118" s="27">
        <f t="shared" si="127"/>
        <v>0</v>
      </c>
      <c r="Y118" s="27">
        <f t="shared" si="128"/>
        <v>0</v>
      </c>
      <c r="Z118" s="27">
        <f t="shared" si="129"/>
        <v>0</v>
      </c>
      <c r="AA118" s="27">
        <f t="shared" si="130"/>
        <v>0</v>
      </c>
      <c r="AB118" s="27">
        <f t="shared" si="131"/>
        <v>0</v>
      </c>
      <c r="AC118" s="27">
        <f t="shared" si="132"/>
        <v>0</v>
      </c>
      <c r="AD118" s="27">
        <f t="shared" si="133"/>
        <v>0</v>
      </c>
      <c r="AE118" s="27">
        <f t="shared" si="134"/>
        <v>0</v>
      </c>
      <c r="AF118" s="27">
        <f t="shared" si="135"/>
        <v>0</v>
      </c>
      <c r="AG118" s="27">
        <f t="shared" si="136"/>
        <v>0</v>
      </c>
      <c r="AH118" s="27">
        <f t="shared" si="137"/>
        <v>0</v>
      </c>
      <c r="AI118" s="27">
        <f t="shared" si="138"/>
        <v>0</v>
      </c>
      <c r="AJ118" s="4"/>
      <c r="AK118" s="20">
        <f>'Ward Details'!L20</f>
        <v>0</v>
      </c>
      <c r="AL118" s="20">
        <f>'Ward Details'!N20</f>
        <v>0</v>
      </c>
      <c r="AM118" s="4"/>
      <c r="AN118" s="105">
        <f t="shared" si="139"/>
        <v>0</v>
      </c>
      <c r="AO118" s="105">
        <f t="shared" si="140"/>
        <v>0</v>
      </c>
      <c r="AP118" s="105">
        <f t="shared" si="141"/>
        <v>0</v>
      </c>
      <c r="AQ118" s="105">
        <f t="shared" si="142"/>
        <v>0</v>
      </c>
      <c r="AR118" s="105">
        <f t="shared" si="143"/>
        <v>0</v>
      </c>
      <c r="AS118" s="105">
        <f t="shared" si="144"/>
        <v>0</v>
      </c>
      <c r="AT118" s="105">
        <f t="shared" si="145"/>
        <v>0</v>
      </c>
      <c r="AU118" s="105">
        <f t="shared" si="146"/>
        <v>0</v>
      </c>
      <c r="AV118" s="105">
        <f t="shared" si="147"/>
        <v>0</v>
      </c>
      <c r="AW118" s="105">
        <f t="shared" si="148"/>
        <v>0</v>
      </c>
      <c r="AX118" s="105">
        <f t="shared" si="149"/>
        <v>0</v>
      </c>
      <c r="AY118" s="105">
        <f t="shared" si="150"/>
        <v>0</v>
      </c>
      <c r="AZ118" s="39"/>
    </row>
    <row r="119" spans="1:52" ht="12.75" hidden="1">
      <c r="A119" s="44" t="str">
        <f>'Ward Details'!A21</f>
        <v>Ward 15</v>
      </c>
      <c r="B119" s="20">
        <f>'Ward Details'!K21</f>
        <v>0</v>
      </c>
      <c r="C119" s="20">
        <f>'Ward Details'!M21</f>
        <v>0</v>
      </c>
      <c r="D119" s="20"/>
      <c r="E119" s="20">
        <f t="shared" si="152"/>
        <v>0.5</v>
      </c>
      <c r="F119" s="20">
        <f t="shared" si="153"/>
        <v>0.5</v>
      </c>
      <c r="G119" s="4"/>
      <c r="H119" s="4">
        <f t="shared" si="125"/>
        <v>0</v>
      </c>
      <c r="I119" s="4">
        <f t="shared" si="126"/>
        <v>0</v>
      </c>
      <c r="J119" s="4"/>
      <c r="K119" s="46">
        <f t="shared" si="154"/>
        <v>0</v>
      </c>
      <c r="L119" s="46">
        <f t="shared" si="155"/>
        <v>0</v>
      </c>
      <c r="M119" s="46">
        <f t="shared" si="156"/>
        <v>0</v>
      </c>
      <c r="N119" s="46">
        <f t="shared" si="157"/>
        <v>0</v>
      </c>
      <c r="O119" s="46">
        <f t="shared" si="158"/>
        <v>0</v>
      </c>
      <c r="P119" s="46">
        <f t="shared" si="159"/>
        <v>0</v>
      </c>
      <c r="Q119" s="46">
        <f t="shared" si="160"/>
        <v>0</v>
      </c>
      <c r="R119" s="46">
        <f t="shared" si="161"/>
        <v>0</v>
      </c>
      <c r="S119" s="46">
        <f t="shared" si="162"/>
        <v>0</v>
      </c>
      <c r="T119" s="46">
        <f t="shared" si="163"/>
        <v>0</v>
      </c>
      <c r="U119" s="46">
        <f t="shared" si="164"/>
        <v>0</v>
      </c>
      <c r="V119" s="46">
        <f t="shared" si="165"/>
        <v>0</v>
      </c>
      <c r="W119" s="4"/>
      <c r="X119" s="27">
        <f t="shared" si="127"/>
        <v>0</v>
      </c>
      <c r="Y119" s="27">
        <f t="shared" si="128"/>
        <v>0</v>
      </c>
      <c r="Z119" s="27">
        <f t="shared" si="129"/>
        <v>0</v>
      </c>
      <c r="AA119" s="27">
        <f t="shared" si="130"/>
        <v>0</v>
      </c>
      <c r="AB119" s="27">
        <f t="shared" si="131"/>
        <v>0</v>
      </c>
      <c r="AC119" s="27">
        <f t="shared" si="132"/>
        <v>0</v>
      </c>
      <c r="AD119" s="27">
        <f t="shared" si="133"/>
        <v>0</v>
      </c>
      <c r="AE119" s="27">
        <f t="shared" si="134"/>
        <v>0</v>
      </c>
      <c r="AF119" s="27">
        <f t="shared" si="135"/>
        <v>0</v>
      </c>
      <c r="AG119" s="27">
        <f t="shared" si="136"/>
        <v>0</v>
      </c>
      <c r="AH119" s="27">
        <f t="shared" si="137"/>
        <v>0</v>
      </c>
      <c r="AI119" s="27">
        <f t="shared" si="138"/>
        <v>0</v>
      </c>
      <c r="AJ119" s="4"/>
      <c r="AK119" s="20">
        <f>'Ward Details'!L21</f>
        <v>0</v>
      </c>
      <c r="AL119" s="20">
        <f>'Ward Details'!N21</f>
        <v>0</v>
      </c>
      <c r="AM119" s="4"/>
      <c r="AN119" s="105">
        <f t="shared" si="139"/>
        <v>0</v>
      </c>
      <c r="AO119" s="105">
        <f t="shared" si="140"/>
        <v>0</v>
      </c>
      <c r="AP119" s="105">
        <f t="shared" si="141"/>
        <v>0</v>
      </c>
      <c r="AQ119" s="105">
        <f t="shared" si="142"/>
        <v>0</v>
      </c>
      <c r="AR119" s="105">
        <f t="shared" si="143"/>
        <v>0</v>
      </c>
      <c r="AS119" s="105">
        <f t="shared" si="144"/>
        <v>0</v>
      </c>
      <c r="AT119" s="105">
        <f t="shared" si="145"/>
        <v>0</v>
      </c>
      <c r="AU119" s="105">
        <f t="shared" si="146"/>
        <v>0</v>
      </c>
      <c r="AV119" s="105">
        <f t="shared" si="147"/>
        <v>0</v>
      </c>
      <c r="AW119" s="105">
        <f t="shared" si="148"/>
        <v>0</v>
      </c>
      <c r="AX119" s="105">
        <f t="shared" si="149"/>
        <v>0</v>
      </c>
      <c r="AY119" s="105">
        <f t="shared" si="150"/>
        <v>0</v>
      </c>
      <c r="AZ119" s="39"/>
    </row>
    <row r="120" spans="1:52" ht="12.75" hidden="1">
      <c r="A120" s="44" t="str">
        <f>'Ward Details'!A22</f>
        <v>Ward 16</v>
      </c>
      <c r="B120" s="20">
        <f>'Ward Details'!K22</f>
        <v>0</v>
      </c>
      <c r="C120" s="20">
        <f>'Ward Details'!M22</f>
        <v>0</v>
      </c>
      <c r="D120" s="20"/>
      <c r="E120" s="20">
        <f t="shared" si="152"/>
        <v>0.5</v>
      </c>
      <c r="F120" s="20">
        <f t="shared" si="153"/>
        <v>0.5</v>
      </c>
      <c r="G120" s="4"/>
      <c r="H120" s="4">
        <f t="shared" si="125"/>
        <v>0</v>
      </c>
      <c r="I120" s="4">
        <f t="shared" si="126"/>
        <v>0</v>
      </c>
      <c r="J120" s="4"/>
      <c r="K120" s="46">
        <f t="shared" si="154"/>
        <v>0</v>
      </c>
      <c r="L120" s="46">
        <f t="shared" si="155"/>
        <v>0</v>
      </c>
      <c r="M120" s="46">
        <f t="shared" si="156"/>
        <v>0</v>
      </c>
      <c r="N120" s="46">
        <f t="shared" si="157"/>
        <v>0</v>
      </c>
      <c r="O120" s="46">
        <f t="shared" si="158"/>
        <v>0</v>
      </c>
      <c r="P120" s="46">
        <f t="shared" si="159"/>
        <v>0</v>
      </c>
      <c r="Q120" s="46">
        <f t="shared" si="160"/>
        <v>0</v>
      </c>
      <c r="R120" s="46">
        <f t="shared" si="161"/>
        <v>0</v>
      </c>
      <c r="S120" s="46">
        <f t="shared" si="162"/>
        <v>0</v>
      </c>
      <c r="T120" s="46">
        <f t="shared" si="163"/>
        <v>0</v>
      </c>
      <c r="U120" s="46">
        <f t="shared" si="164"/>
        <v>0</v>
      </c>
      <c r="V120" s="46">
        <f t="shared" si="165"/>
        <v>0</v>
      </c>
      <c r="W120" s="4"/>
      <c r="X120" s="27">
        <f t="shared" si="127"/>
        <v>0</v>
      </c>
      <c r="Y120" s="27">
        <f t="shared" si="128"/>
        <v>0</v>
      </c>
      <c r="Z120" s="27">
        <f t="shared" si="129"/>
        <v>0</v>
      </c>
      <c r="AA120" s="27">
        <f t="shared" si="130"/>
        <v>0</v>
      </c>
      <c r="AB120" s="27">
        <f t="shared" si="131"/>
        <v>0</v>
      </c>
      <c r="AC120" s="27">
        <f t="shared" si="132"/>
        <v>0</v>
      </c>
      <c r="AD120" s="27">
        <f t="shared" si="133"/>
        <v>0</v>
      </c>
      <c r="AE120" s="27">
        <f t="shared" si="134"/>
        <v>0</v>
      </c>
      <c r="AF120" s="27">
        <f t="shared" si="135"/>
        <v>0</v>
      </c>
      <c r="AG120" s="27">
        <f t="shared" si="136"/>
        <v>0</v>
      </c>
      <c r="AH120" s="27">
        <f t="shared" si="137"/>
        <v>0</v>
      </c>
      <c r="AI120" s="27">
        <f t="shared" si="138"/>
        <v>0</v>
      </c>
      <c r="AJ120" s="4"/>
      <c r="AK120" s="20">
        <f>'Ward Details'!L22</f>
        <v>0</v>
      </c>
      <c r="AL120" s="20">
        <f>'Ward Details'!N22</f>
        <v>0</v>
      </c>
      <c r="AM120" s="4"/>
      <c r="AN120" s="105">
        <f t="shared" si="139"/>
        <v>0</v>
      </c>
      <c r="AO120" s="105">
        <f t="shared" si="140"/>
        <v>0</v>
      </c>
      <c r="AP120" s="105">
        <f t="shared" si="141"/>
        <v>0</v>
      </c>
      <c r="AQ120" s="105">
        <f t="shared" si="142"/>
        <v>0</v>
      </c>
      <c r="AR120" s="105">
        <f t="shared" si="143"/>
        <v>0</v>
      </c>
      <c r="AS120" s="105">
        <f t="shared" si="144"/>
        <v>0</v>
      </c>
      <c r="AT120" s="105">
        <f t="shared" si="145"/>
        <v>0</v>
      </c>
      <c r="AU120" s="105">
        <f t="shared" si="146"/>
        <v>0</v>
      </c>
      <c r="AV120" s="105">
        <f t="shared" si="147"/>
        <v>0</v>
      </c>
      <c r="AW120" s="105">
        <f t="shared" si="148"/>
        <v>0</v>
      </c>
      <c r="AX120" s="105">
        <f t="shared" si="149"/>
        <v>0</v>
      </c>
      <c r="AY120" s="105">
        <f t="shared" si="150"/>
        <v>0</v>
      </c>
      <c r="AZ120" s="39"/>
    </row>
    <row r="121" spans="1:52" ht="12.75" hidden="1">
      <c r="A121" s="44" t="str">
        <f>'Ward Details'!A23</f>
        <v>Ward 17</v>
      </c>
      <c r="B121" s="20">
        <f>'Ward Details'!K23</f>
        <v>0</v>
      </c>
      <c r="C121" s="20">
        <f>'Ward Details'!M23</f>
        <v>0</v>
      </c>
      <c r="D121" s="20"/>
      <c r="E121" s="20">
        <f t="shared" si="152"/>
        <v>0.5</v>
      </c>
      <c r="F121" s="20">
        <f t="shared" si="153"/>
        <v>0.5</v>
      </c>
      <c r="G121" s="4"/>
      <c r="H121" s="4">
        <f t="shared" si="125"/>
        <v>0</v>
      </c>
      <c r="I121" s="4">
        <f t="shared" si="126"/>
        <v>0</v>
      </c>
      <c r="J121" s="4"/>
      <c r="K121" s="46">
        <f t="shared" si="154"/>
        <v>0</v>
      </c>
      <c r="L121" s="46">
        <f t="shared" si="155"/>
        <v>0</v>
      </c>
      <c r="M121" s="46">
        <f t="shared" si="156"/>
        <v>0</v>
      </c>
      <c r="N121" s="46">
        <f t="shared" si="157"/>
        <v>0</v>
      </c>
      <c r="O121" s="46">
        <f t="shared" si="158"/>
        <v>0</v>
      </c>
      <c r="P121" s="46">
        <f t="shared" si="159"/>
        <v>0</v>
      </c>
      <c r="Q121" s="46">
        <f t="shared" si="160"/>
        <v>0</v>
      </c>
      <c r="R121" s="46">
        <f t="shared" si="161"/>
        <v>0</v>
      </c>
      <c r="S121" s="46">
        <f t="shared" si="162"/>
        <v>0</v>
      </c>
      <c r="T121" s="46">
        <f t="shared" si="163"/>
        <v>0</v>
      </c>
      <c r="U121" s="46">
        <f t="shared" si="164"/>
        <v>0</v>
      </c>
      <c r="V121" s="46">
        <f t="shared" si="165"/>
        <v>0</v>
      </c>
      <c r="W121" s="4"/>
      <c r="X121" s="27">
        <f t="shared" si="127"/>
        <v>0</v>
      </c>
      <c r="Y121" s="27">
        <f t="shared" si="128"/>
        <v>0</v>
      </c>
      <c r="Z121" s="27">
        <f t="shared" si="129"/>
        <v>0</v>
      </c>
      <c r="AA121" s="27">
        <f t="shared" si="130"/>
        <v>0</v>
      </c>
      <c r="AB121" s="27">
        <f t="shared" si="131"/>
        <v>0</v>
      </c>
      <c r="AC121" s="27">
        <f t="shared" si="132"/>
        <v>0</v>
      </c>
      <c r="AD121" s="27">
        <f t="shared" si="133"/>
        <v>0</v>
      </c>
      <c r="AE121" s="27">
        <f t="shared" si="134"/>
        <v>0</v>
      </c>
      <c r="AF121" s="27">
        <f t="shared" si="135"/>
        <v>0</v>
      </c>
      <c r="AG121" s="27">
        <f t="shared" si="136"/>
        <v>0</v>
      </c>
      <c r="AH121" s="27">
        <f t="shared" si="137"/>
        <v>0</v>
      </c>
      <c r="AI121" s="27">
        <f t="shared" si="138"/>
        <v>0</v>
      </c>
      <c r="AJ121" s="4"/>
      <c r="AK121" s="20">
        <f>'Ward Details'!L23</f>
        <v>0</v>
      </c>
      <c r="AL121" s="20">
        <f>'Ward Details'!N23</f>
        <v>0</v>
      </c>
      <c r="AM121" s="4"/>
      <c r="AN121" s="105">
        <f t="shared" si="139"/>
        <v>0</v>
      </c>
      <c r="AO121" s="105">
        <f t="shared" si="140"/>
        <v>0</v>
      </c>
      <c r="AP121" s="105">
        <f t="shared" si="141"/>
        <v>0</v>
      </c>
      <c r="AQ121" s="105">
        <f t="shared" si="142"/>
        <v>0</v>
      </c>
      <c r="AR121" s="105">
        <f t="shared" si="143"/>
        <v>0</v>
      </c>
      <c r="AS121" s="105">
        <f t="shared" si="144"/>
        <v>0</v>
      </c>
      <c r="AT121" s="105">
        <f t="shared" si="145"/>
        <v>0</v>
      </c>
      <c r="AU121" s="105">
        <f t="shared" si="146"/>
        <v>0</v>
      </c>
      <c r="AV121" s="105">
        <f t="shared" si="147"/>
        <v>0</v>
      </c>
      <c r="AW121" s="105">
        <f t="shared" si="148"/>
        <v>0</v>
      </c>
      <c r="AX121" s="105">
        <f t="shared" si="149"/>
        <v>0</v>
      </c>
      <c r="AY121" s="105">
        <f t="shared" si="150"/>
        <v>0</v>
      </c>
      <c r="AZ121" s="39"/>
    </row>
    <row r="122" spans="1:52" ht="12.75" hidden="1">
      <c r="A122" s="44" t="str">
        <f>'Ward Details'!A24</f>
        <v>Ward 18</v>
      </c>
      <c r="B122" s="20">
        <f>'Ward Details'!K24</f>
        <v>0</v>
      </c>
      <c r="C122" s="20">
        <f>'Ward Details'!M24</f>
        <v>0</v>
      </c>
      <c r="D122" s="20"/>
      <c r="E122" s="20">
        <f t="shared" si="152"/>
        <v>0.5</v>
      </c>
      <c r="F122" s="20">
        <f t="shared" si="153"/>
        <v>0.5</v>
      </c>
      <c r="G122" s="4"/>
      <c r="H122" s="4">
        <f t="shared" si="125"/>
        <v>0</v>
      </c>
      <c r="I122" s="4">
        <f t="shared" si="126"/>
        <v>0</v>
      </c>
      <c r="J122" s="4"/>
      <c r="K122" s="46">
        <f t="shared" si="154"/>
        <v>0</v>
      </c>
      <c r="L122" s="46">
        <f t="shared" si="155"/>
        <v>0</v>
      </c>
      <c r="M122" s="46">
        <f t="shared" si="156"/>
        <v>0</v>
      </c>
      <c r="N122" s="46">
        <f t="shared" si="157"/>
        <v>0</v>
      </c>
      <c r="O122" s="46">
        <f t="shared" si="158"/>
        <v>0</v>
      </c>
      <c r="P122" s="46">
        <f t="shared" si="159"/>
        <v>0</v>
      </c>
      <c r="Q122" s="46">
        <f t="shared" si="160"/>
        <v>0</v>
      </c>
      <c r="R122" s="46">
        <f t="shared" si="161"/>
        <v>0</v>
      </c>
      <c r="S122" s="46">
        <f t="shared" si="162"/>
        <v>0</v>
      </c>
      <c r="T122" s="46">
        <f t="shared" si="163"/>
        <v>0</v>
      </c>
      <c r="U122" s="46">
        <f t="shared" si="164"/>
        <v>0</v>
      </c>
      <c r="V122" s="46">
        <f t="shared" si="165"/>
        <v>0</v>
      </c>
      <c r="W122" s="4"/>
      <c r="X122" s="27">
        <f t="shared" si="127"/>
        <v>0</v>
      </c>
      <c r="Y122" s="27">
        <f t="shared" si="128"/>
        <v>0</v>
      </c>
      <c r="Z122" s="27">
        <f t="shared" si="129"/>
        <v>0</v>
      </c>
      <c r="AA122" s="27">
        <f t="shared" si="130"/>
        <v>0</v>
      </c>
      <c r="AB122" s="27">
        <f t="shared" si="131"/>
        <v>0</v>
      </c>
      <c r="AC122" s="27">
        <f t="shared" si="132"/>
        <v>0</v>
      </c>
      <c r="AD122" s="27">
        <f t="shared" si="133"/>
        <v>0</v>
      </c>
      <c r="AE122" s="27">
        <f t="shared" si="134"/>
        <v>0</v>
      </c>
      <c r="AF122" s="27">
        <f t="shared" si="135"/>
        <v>0</v>
      </c>
      <c r="AG122" s="27">
        <f t="shared" si="136"/>
        <v>0</v>
      </c>
      <c r="AH122" s="27">
        <f t="shared" si="137"/>
        <v>0</v>
      </c>
      <c r="AI122" s="27">
        <f t="shared" si="138"/>
        <v>0</v>
      </c>
      <c r="AJ122" s="4"/>
      <c r="AK122" s="20">
        <f>'Ward Details'!L24</f>
        <v>0</v>
      </c>
      <c r="AL122" s="20">
        <f>'Ward Details'!N24</f>
        <v>0</v>
      </c>
      <c r="AM122" s="4"/>
      <c r="AN122" s="105">
        <f t="shared" si="139"/>
        <v>0</v>
      </c>
      <c r="AO122" s="105">
        <f t="shared" si="140"/>
        <v>0</v>
      </c>
      <c r="AP122" s="105">
        <f t="shared" si="141"/>
        <v>0</v>
      </c>
      <c r="AQ122" s="105">
        <f t="shared" si="142"/>
        <v>0</v>
      </c>
      <c r="AR122" s="105">
        <f t="shared" si="143"/>
        <v>0</v>
      </c>
      <c r="AS122" s="105">
        <f t="shared" si="144"/>
        <v>0</v>
      </c>
      <c r="AT122" s="105">
        <f t="shared" si="145"/>
        <v>0</v>
      </c>
      <c r="AU122" s="105">
        <f t="shared" si="146"/>
        <v>0</v>
      </c>
      <c r="AV122" s="105">
        <f t="shared" si="147"/>
        <v>0</v>
      </c>
      <c r="AW122" s="105">
        <f t="shared" si="148"/>
        <v>0</v>
      </c>
      <c r="AX122" s="105">
        <f t="shared" si="149"/>
        <v>0</v>
      </c>
      <c r="AY122" s="105">
        <f t="shared" si="150"/>
        <v>0</v>
      </c>
      <c r="AZ122" s="39"/>
    </row>
    <row r="123" spans="1:52" ht="12.75" hidden="1">
      <c r="A123" s="44" t="str">
        <f>'Ward Details'!A25</f>
        <v>Ward 19</v>
      </c>
      <c r="B123" s="20">
        <f>'Ward Details'!K25</f>
        <v>0</v>
      </c>
      <c r="C123" s="20">
        <f>'Ward Details'!M25</f>
        <v>0</v>
      </c>
      <c r="D123" s="20"/>
      <c r="E123" s="20">
        <f t="shared" si="152"/>
        <v>0.5</v>
      </c>
      <c r="F123" s="20">
        <f t="shared" si="153"/>
        <v>0.5</v>
      </c>
      <c r="G123" s="4"/>
      <c r="H123" s="4">
        <f t="shared" si="125"/>
        <v>0</v>
      </c>
      <c r="I123" s="4">
        <f t="shared" si="126"/>
        <v>0</v>
      </c>
      <c r="J123" s="4"/>
      <c r="K123" s="46">
        <f t="shared" si="154"/>
        <v>0</v>
      </c>
      <c r="L123" s="46">
        <f t="shared" si="155"/>
        <v>0</v>
      </c>
      <c r="M123" s="46">
        <f t="shared" si="156"/>
        <v>0</v>
      </c>
      <c r="N123" s="46">
        <f t="shared" si="157"/>
        <v>0</v>
      </c>
      <c r="O123" s="46">
        <f t="shared" si="158"/>
        <v>0</v>
      </c>
      <c r="P123" s="46">
        <f t="shared" si="159"/>
        <v>0</v>
      </c>
      <c r="Q123" s="46">
        <f t="shared" si="160"/>
        <v>0</v>
      </c>
      <c r="R123" s="46">
        <f t="shared" si="161"/>
        <v>0</v>
      </c>
      <c r="S123" s="46">
        <f t="shared" si="162"/>
        <v>0</v>
      </c>
      <c r="T123" s="46">
        <f t="shared" si="163"/>
        <v>0</v>
      </c>
      <c r="U123" s="46">
        <f t="shared" si="164"/>
        <v>0</v>
      </c>
      <c r="V123" s="46">
        <f t="shared" si="165"/>
        <v>0</v>
      </c>
      <c r="W123" s="4"/>
      <c r="X123" s="27">
        <f t="shared" si="127"/>
        <v>0</v>
      </c>
      <c r="Y123" s="27">
        <f t="shared" si="128"/>
        <v>0</v>
      </c>
      <c r="Z123" s="27">
        <f t="shared" si="129"/>
        <v>0</v>
      </c>
      <c r="AA123" s="27">
        <f t="shared" si="130"/>
        <v>0</v>
      </c>
      <c r="AB123" s="27">
        <f t="shared" si="131"/>
        <v>0</v>
      </c>
      <c r="AC123" s="27">
        <f t="shared" si="132"/>
        <v>0</v>
      </c>
      <c r="AD123" s="27">
        <f t="shared" si="133"/>
        <v>0</v>
      </c>
      <c r="AE123" s="27">
        <f t="shared" si="134"/>
        <v>0</v>
      </c>
      <c r="AF123" s="27">
        <f t="shared" si="135"/>
        <v>0</v>
      </c>
      <c r="AG123" s="27">
        <f t="shared" si="136"/>
        <v>0</v>
      </c>
      <c r="AH123" s="27">
        <f t="shared" si="137"/>
        <v>0</v>
      </c>
      <c r="AI123" s="27">
        <f t="shared" si="138"/>
        <v>0</v>
      </c>
      <c r="AJ123" s="4"/>
      <c r="AK123" s="20">
        <f>'Ward Details'!L25</f>
        <v>0</v>
      </c>
      <c r="AL123" s="20">
        <f>'Ward Details'!N25</f>
        <v>0</v>
      </c>
      <c r="AM123" s="4"/>
      <c r="AN123" s="105">
        <f t="shared" si="139"/>
        <v>0</v>
      </c>
      <c r="AO123" s="105">
        <f t="shared" si="140"/>
        <v>0</v>
      </c>
      <c r="AP123" s="105">
        <f t="shared" si="141"/>
        <v>0</v>
      </c>
      <c r="AQ123" s="105">
        <f t="shared" si="142"/>
        <v>0</v>
      </c>
      <c r="AR123" s="105">
        <f t="shared" si="143"/>
        <v>0</v>
      </c>
      <c r="AS123" s="105">
        <f t="shared" si="144"/>
        <v>0</v>
      </c>
      <c r="AT123" s="105">
        <f t="shared" si="145"/>
        <v>0</v>
      </c>
      <c r="AU123" s="105">
        <f t="shared" si="146"/>
        <v>0</v>
      </c>
      <c r="AV123" s="105">
        <f t="shared" si="147"/>
        <v>0</v>
      </c>
      <c r="AW123" s="105">
        <f t="shared" si="148"/>
        <v>0</v>
      </c>
      <c r="AX123" s="105">
        <f t="shared" si="149"/>
        <v>0</v>
      </c>
      <c r="AY123" s="105">
        <f t="shared" si="150"/>
        <v>0</v>
      </c>
      <c r="AZ123" s="39"/>
    </row>
    <row r="124" spans="1:52" ht="12.75" hidden="1">
      <c r="A124" s="44" t="str">
        <f>'Ward Details'!A26</f>
        <v>Ward 20</v>
      </c>
      <c r="B124" s="20">
        <f>'Ward Details'!K26</f>
        <v>0</v>
      </c>
      <c r="C124" s="20">
        <f>'Ward Details'!M26</f>
        <v>0</v>
      </c>
      <c r="D124" s="20"/>
      <c r="E124" s="20">
        <f t="shared" si="152"/>
        <v>0.5</v>
      </c>
      <c r="F124" s="20">
        <f t="shared" si="153"/>
        <v>0.5</v>
      </c>
      <c r="G124" s="4"/>
      <c r="H124" s="4">
        <f t="shared" si="125"/>
        <v>0</v>
      </c>
      <c r="I124" s="4">
        <f t="shared" si="126"/>
        <v>0</v>
      </c>
      <c r="J124" s="4"/>
      <c r="K124" s="46">
        <f t="shared" si="154"/>
        <v>0</v>
      </c>
      <c r="L124" s="46">
        <f t="shared" si="155"/>
        <v>0</v>
      </c>
      <c r="M124" s="46">
        <f t="shared" si="156"/>
        <v>0</v>
      </c>
      <c r="N124" s="46">
        <f t="shared" si="157"/>
        <v>0</v>
      </c>
      <c r="O124" s="46">
        <f t="shared" si="158"/>
        <v>0</v>
      </c>
      <c r="P124" s="46">
        <f t="shared" si="159"/>
        <v>0</v>
      </c>
      <c r="Q124" s="46">
        <f t="shared" si="160"/>
        <v>0</v>
      </c>
      <c r="R124" s="46">
        <f t="shared" si="161"/>
        <v>0</v>
      </c>
      <c r="S124" s="46">
        <f t="shared" si="162"/>
        <v>0</v>
      </c>
      <c r="T124" s="46">
        <f t="shared" si="163"/>
        <v>0</v>
      </c>
      <c r="U124" s="46">
        <f t="shared" si="164"/>
        <v>0</v>
      </c>
      <c r="V124" s="46">
        <f t="shared" si="165"/>
        <v>0</v>
      </c>
      <c r="W124" s="4"/>
      <c r="X124" s="27">
        <f t="shared" si="127"/>
        <v>0</v>
      </c>
      <c r="Y124" s="27">
        <f t="shared" si="128"/>
        <v>0</v>
      </c>
      <c r="Z124" s="27">
        <f t="shared" si="129"/>
        <v>0</v>
      </c>
      <c r="AA124" s="27">
        <f t="shared" si="130"/>
        <v>0</v>
      </c>
      <c r="AB124" s="27">
        <f t="shared" si="131"/>
        <v>0</v>
      </c>
      <c r="AC124" s="27">
        <f t="shared" si="132"/>
        <v>0</v>
      </c>
      <c r="AD124" s="27">
        <f t="shared" si="133"/>
        <v>0</v>
      </c>
      <c r="AE124" s="27">
        <f t="shared" si="134"/>
        <v>0</v>
      </c>
      <c r="AF124" s="27">
        <f t="shared" si="135"/>
        <v>0</v>
      </c>
      <c r="AG124" s="27">
        <f t="shared" si="136"/>
        <v>0</v>
      </c>
      <c r="AH124" s="27">
        <f t="shared" si="137"/>
        <v>0</v>
      </c>
      <c r="AI124" s="27">
        <f t="shared" si="138"/>
        <v>0</v>
      </c>
      <c r="AJ124" s="4"/>
      <c r="AK124" s="20">
        <f>'Ward Details'!L26</f>
        <v>0</v>
      </c>
      <c r="AL124" s="20">
        <f>'Ward Details'!N26</f>
        <v>0</v>
      </c>
      <c r="AM124" s="4"/>
      <c r="AN124" s="105">
        <f aca="true" t="shared" si="166" ref="AN124:AN129">AK124-X124</f>
        <v>0</v>
      </c>
      <c r="AO124" s="105">
        <f aca="true" t="shared" si="167" ref="AO124:AP129">AK124-Y124</f>
        <v>0</v>
      </c>
      <c r="AP124" s="105">
        <f t="shared" si="167"/>
        <v>0</v>
      </c>
      <c r="AQ124" s="105">
        <f aca="true" t="shared" si="168" ref="AQ124:AQ129">AL124-AA124</f>
        <v>0</v>
      </c>
      <c r="AR124" s="105">
        <f aca="true" t="shared" si="169" ref="AR124:AR129">AK124-AB124</f>
        <v>0</v>
      </c>
      <c r="AS124" s="105">
        <f aca="true" t="shared" si="170" ref="AS124:AT129">AK124-AC124</f>
        <v>0</v>
      </c>
      <c r="AT124" s="105">
        <f t="shared" si="170"/>
        <v>0</v>
      </c>
      <c r="AU124" s="105">
        <f aca="true" t="shared" si="171" ref="AU124:AU129">AL124-AE124</f>
        <v>0</v>
      </c>
      <c r="AV124" s="105">
        <f aca="true" t="shared" si="172" ref="AV124:AW129">AK124-AF124</f>
        <v>0</v>
      </c>
      <c r="AW124" s="105">
        <f t="shared" si="172"/>
        <v>0</v>
      </c>
      <c r="AX124" s="105">
        <f aca="true" t="shared" si="173" ref="AX124:AY129">AK124-AH124</f>
        <v>0</v>
      </c>
      <c r="AY124" s="105">
        <f t="shared" si="173"/>
        <v>0</v>
      </c>
      <c r="AZ124" s="39"/>
    </row>
    <row r="125" spans="1:52" ht="12.75" hidden="1">
      <c r="A125" s="44" t="str">
        <f>'Ward Details'!A27</f>
        <v>Ward 21</v>
      </c>
      <c r="B125" s="20">
        <f>'Ward Details'!K27</f>
        <v>0</v>
      </c>
      <c r="C125" s="20">
        <f>'Ward Details'!M27</f>
        <v>0</v>
      </c>
      <c r="D125" s="20"/>
      <c r="E125" s="20">
        <f t="shared" si="152"/>
        <v>0.5</v>
      </c>
      <c r="F125" s="20">
        <f t="shared" si="153"/>
        <v>0.5</v>
      </c>
      <c r="G125" s="4"/>
      <c r="H125" s="4">
        <f t="shared" si="125"/>
        <v>0</v>
      </c>
      <c r="I125" s="4">
        <f t="shared" si="126"/>
        <v>0</v>
      </c>
      <c r="J125" s="4"/>
      <c r="K125" s="46">
        <f t="shared" si="154"/>
        <v>0</v>
      </c>
      <c r="L125" s="46">
        <f t="shared" si="155"/>
        <v>0</v>
      </c>
      <c r="M125" s="46">
        <f t="shared" si="156"/>
        <v>0</v>
      </c>
      <c r="N125" s="46">
        <f t="shared" si="157"/>
        <v>0</v>
      </c>
      <c r="O125" s="46">
        <f t="shared" si="158"/>
        <v>0</v>
      </c>
      <c r="P125" s="46">
        <f t="shared" si="159"/>
        <v>0</v>
      </c>
      <c r="Q125" s="46">
        <f t="shared" si="160"/>
        <v>0</v>
      </c>
      <c r="R125" s="46">
        <f t="shared" si="161"/>
        <v>0</v>
      </c>
      <c r="S125" s="46">
        <f t="shared" si="162"/>
        <v>0</v>
      </c>
      <c r="T125" s="46">
        <f t="shared" si="163"/>
        <v>0</v>
      </c>
      <c r="U125" s="46">
        <f t="shared" si="164"/>
        <v>0</v>
      </c>
      <c r="V125" s="46">
        <f t="shared" si="165"/>
        <v>0</v>
      </c>
      <c r="W125" s="4"/>
      <c r="X125" s="27">
        <f>H125*K125</f>
        <v>0</v>
      </c>
      <c r="Y125" s="27">
        <f aca="true" t="shared" si="174" ref="Y125:Z129">H125*L125</f>
        <v>0</v>
      </c>
      <c r="Z125" s="27">
        <f t="shared" si="174"/>
        <v>0</v>
      </c>
      <c r="AA125" s="27">
        <f>I125*N125</f>
        <v>0</v>
      </c>
      <c r="AB125" s="27">
        <f>H125*O125</f>
        <v>0</v>
      </c>
      <c r="AC125" s="27">
        <f aca="true" t="shared" si="175" ref="AC125:AD129">H125*P125</f>
        <v>0</v>
      </c>
      <c r="AD125" s="27">
        <f t="shared" si="175"/>
        <v>0</v>
      </c>
      <c r="AE125" s="27">
        <f>I125*R125</f>
        <v>0</v>
      </c>
      <c r="AF125" s="27">
        <f aca="true" t="shared" si="176" ref="AF125:AG129">H125*S125</f>
        <v>0</v>
      </c>
      <c r="AG125" s="27">
        <f t="shared" si="176"/>
        <v>0</v>
      </c>
      <c r="AH125" s="27">
        <f aca="true" t="shared" si="177" ref="AH125:AI129">H125*U125</f>
        <v>0</v>
      </c>
      <c r="AI125" s="27">
        <f t="shared" si="177"/>
        <v>0</v>
      </c>
      <c r="AJ125" s="4"/>
      <c r="AK125" s="20">
        <f>'Ward Details'!L27</f>
        <v>0</v>
      </c>
      <c r="AL125" s="20">
        <f>'Ward Details'!N27</f>
        <v>0</v>
      </c>
      <c r="AM125" s="4"/>
      <c r="AN125" s="105">
        <f t="shared" si="166"/>
        <v>0</v>
      </c>
      <c r="AO125" s="105">
        <f t="shared" si="167"/>
        <v>0</v>
      </c>
      <c r="AP125" s="105">
        <f t="shared" si="167"/>
        <v>0</v>
      </c>
      <c r="AQ125" s="105">
        <f t="shared" si="168"/>
        <v>0</v>
      </c>
      <c r="AR125" s="105">
        <f t="shared" si="169"/>
        <v>0</v>
      </c>
      <c r="AS125" s="105">
        <f t="shared" si="170"/>
        <v>0</v>
      </c>
      <c r="AT125" s="105">
        <f t="shared" si="170"/>
        <v>0</v>
      </c>
      <c r="AU125" s="105">
        <f t="shared" si="171"/>
        <v>0</v>
      </c>
      <c r="AV125" s="105">
        <f t="shared" si="172"/>
        <v>0</v>
      </c>
      <c r="AW125" s="105">
        <f t="shared" si="172"/>
        <v>0</v>
      </c>
      <c r="AX125" s="105">
        <f t="shared" si="173"/>
        <v>0</v>
      </c>
      <c r="AY125" s="105">
        <f t="shared" si="173"/>
        <v>0</v>
      </c>
      <c r="AZ125" s="39"/>
    </row>
    <row r="126" spans="1:52" ht="12.75" hidden="1">
      <c r="A126" s="44" t="str">
        <f>'Ward Details'!A28</f>
        <v>Ward 22</v>
      </c>
      <c r="B126" s="20">
        <f>'Ward Details'!K28</f>
        <v>0</v>
      </c>
      <c r="C126" s="20">
        <f>'Ward Details'!M28</f>
        <v>0</v>
      </c>
      <c r="D126" s="20"/>
      <c r="E126" s="20">
        <f t="shared" si="152"/>
        <v>0.5</v>
      </c>
      <c r="F126" s="20">
        <f t="shared" si="153"/>
        <v>0.5</v>
      </c>
      <c r="G126" s="4"/>
      <c r="H126" s="4">
        <f t="shared" si="125"/>
        <v>0</v>
      </c>
      <c r="I126" s="4">
        <f t="shared" si="126"/>
        <v>0</v>
      </c>
      <c r="J126" s="4"/>
      <c r="K126" s="46">
        <f t="shared" si="154"/>
        <v>0</v>
      </c>
      <c r="L126" s="46">
        <f t="shared" si="155"/>
        <v>0</v>
      </c>
      <c r="M126" s="46">
        <f t="shared" si="156"/>
        <v>0</v>
      </c>
      <c r="N126" s="46">
        <f t="shared" si="157"/>
        <v>0</v>
      </c>
      <c r="O126" s="46">
        <f t="shared" si="158"/>
        <v>0</v>
      </c>
      <c r="P126" s="46">
        <f t="shared" si="159"/>
        <v>0</v>
      </c>
      <c r="Q126" s="46">
        <f t="shared" si="160"/>
        <v>0</v>
      </c>
      <c r="R126" s="46">
        <f t="shared" si="161"/>
        <v>0</v>
      </c>
      <c r="S126" s="46">
        <f t="shared" si="162"/>
        <v>0</v>
      </c>
      <c r="T126" s="46">
        <f t="shared" si="163"/>
        <v>0</v>
      </c>
      <c r="U126" s="46">
        <f t="shared" si="164"/>
        <v>0</v>
      </c>
      <c r="V126" s="46">
        <f t="shared" si="165"/>
        <v>0</v>
      </c>
      <c r="W126" s="4"/>
      <c r="X126" s="27">
        <f>H126*K126</f>
        <v>0</v>
      </c>
      <c r="Y126" s="27">
        <f t="shared" si="174"/>
        <v>0</v>
      </c>
      <c r="Z126" s="27">
        <f t="shared" si="174"/>
        <v>0</v>
      </c>
      <c r="AA126" s="27">
        <f>I126*N126</f>
        <v>0</v>
      </c>
      <c r="AB126" s="27">
        <f>H126*O126</f>
        <v>0</v>
      </c>
      <c r="AC126" s="27">
        <f t="shared" si="175"/>
        <v>0</v>
      </c>
      <c r="AD126" s="27">
        <f t="shared" si="175"/>
        <v>0</v>
      </c>
      <c r="AE126" s="27">
        <f>I126*R126</f>
        <v>0</v>
      </c>
      <c r="AF126" s="27">
        <f t="shared" si="176"/>
        <v>0</v>
      </c>
      <c r="AG126" s="27">
        <f t="shared" si="176"/>
        <v>0</v>
      </c>
      <c r="AH126" s="27">
        <f t="shared" si="177"/>
        <v>0</v>
      </c>
      <c r="AI126" s="27">
        <f t="shared" si="177"/>
        <v>0</v>
      </c>
      <c r="AJ126" s="4"/>
      <c r="AK126" s="20">
        <f>'Ward Details'!L28</f>
        <v>0</v>
      </c>
      <c r="AL126" s="20">
        <f>'Ward Details'!N28</f>
        <v>0</v>
      </c>
      <c r="AM126" s="4"/>
      <c r="AN126" s="105">
        <f t="shared" si="166"/>
        <v>0</v>
      </c>
      <c r="AO126" s="105">
        <f t="shared" si="167"/>
        <v>0</v>
      </c>
      <c r="AP126" s="105">
        <f t="shared" si="167"/>
        <v>0</v>
      </c>
      <c r="AQ126" s="105">
        <f t="shared" si="168"/>
        <v>0</v>
      </c>
      <c r="AR126" s="105">
        <f t="shared" si="169"/>
        <v>0</v>
      </c>
      <c r="AS126" s="105">
        <f t="shared" si="170"/>
        <v>0</v>
      </c>
      <c r="AT126" s="105">
        <f t="shared" si="170"/>
        <v>0</v>
      </c>
      <c r="AU126" s="105">
        <f t="shared" si="171"/>
        <v>0</v>
      </c>
      <c r="AV126" s="105">
        <f t="shared" si="172"/>
        <v>0</v>
      </c>
      <c r="AW126" s="105">
        <f t="shared" si="172"/>
        <v>0</v>
      </c>
      <c r="AX126" s="105">
        <f t="shared" si="173"/>
        <v>0</v>
      </c>
      <c r="AY126" s="105">
        <f t="shared" si="173"/>
        <v>0</v>
      </c>
      <c r="AZ126" s="39"/>
    </row>
    <row r="127" spans="1:52" ht="12.75" hidden="1">
      <c r="A127" s="44" t="str">
        <f>'Ward Details'!A29</f>
        <v>Ward 23</v>
      </c>
      <c r="B127" s="20">
        <f>'Ward Details'!K29</f>
        <v>0</v>
      </c>
      <c r="C127" s="20">
        <f>'Ward Details'!M29</f>
        <v>0</v>
      </c>
      <c r="D127" s="20"/>
      <c r="E127" s="20">
        <f t="shared" si="152"/>
        <v>0.5</v>
      </c>
      <c r="F127" s="20">
        <f t="shared" si="153"/>
        <v>0.5</v>
      </c>
      <c r="G127" s="4"/>
      <c r="H127" s="4">
        <f t="shared" si="125"/>
        <v>0</v>
      </c>
      <c r="I127" s="4">
        <f t="shared" si="126"/>
        <v>0</v>
      </c>
      <c r="J127" s="4"/>
      <c r="K127" s="46">
        <f t="shared" si="154"/>
        <v>0</v>
      </c>
      <c r="L127" s="46">
        <f t="shared" si="155"/>
        <v>0</v>
      </c>
      <c r="M127" s="46">
        <f t="shared" si="156"/>
        <v>0</v>
      </c>
      <c r="N127" s="46">
        <f t="shared" si="157"/>
        <v>0</v>
      </c>
      <c r="O127" s="46">
        <f t="shared" si="158"/>
        <v>0</v>
      </c>
      <c r="P127" s="46">
        <f t="shared" si="159"/>
        <v>0</v>
      </c>
      <c r="Q127" s="46">
        <f t="shared" si="160"/>
        <v>0</v>
      </c>
      <c r="R127" s="46">
        <f t="shared" si="161"/>
        <v>0</v>
      </c>
      <c r="S127" s="46">
        <f t="shared" si="162"/>
        <v>0</v>
      </c>
      <c r="T127" s="46">
        <f t="shared" si="163"/>
        <v>0</v>
      </c>
      <c r="U127" s="46">
        <f t="shared" si="164"/>
        <v>0</v>
      </c>
      <c r="V127" s="46">
        <f t="shared" si="165"/>
        <v>0</v>
      </c>
      <c r="W127" s="4"/>
      <c r="X127" s="27">
        <f>H127*K127</f>
        <v>0</v>
      </c>
      <c r="Y127" s="27">
        <f t="shared" si="174"/>
        <v>0</v>
      </c>
      <c r="Z127" s="27">
        <f t="shared" si="174"/>
        <v>0</v>
      </c>
      <c r="AA127" s="27">
        <f>I127*N127</f>
        <v>0</v>
      </c>
      <c r="AB127" s="27">
        <f>H127*O127</f>
        <v>0</v>
      </c>
      <c r="AC127" s="27">
        <f t="shared" si="175"/>
        <v>0</v>
      </c>
      <c r="AD127" s="27">
        <f t="shared" si="175"/>
        <v>0</v>
      </c>
      <c r="AE127" s="27">
        <f>I127*R127</f>
        <v>0</v>
      </c>
      <c r="AF127" s="27">
        <f t="shared" si="176"/>
        <v>0</v>
      </c>
      <c r="AG127" s="27">
        <f t="shared" si="176"/>
        <v>0</v>
      </c>
      <c r="AH127" s="27">
        <f t="shared" si="177"/>
        <v>0</v>
      </c>
      <c r="AI127" s="27">
        <f t="shared" si="177"/>
        <v>0</v>
      </c>
      <c r="AJ127" s="4"/>
      <c r="AK127" s="20">
        <f>'Ward Details'!L29</f>
        <v>0</v>
      </c>
      <c r="AL127" s="20">
        <f>'Ward Details'!N29</f>
        <v>0</v>
      </c>
      <c r="AM127" s="4"/>
      <c r="AN127" s="105">
        <f t="shared" si="166"/>
        <v>0</v>
      </c>
      <c r="AO127" s="105">
        <f t="shared" si="167"/>
        <v>0</v>
      </c>
      <c r="AP127" s="105">
        <f t="shared" si="167"/>
        <v>0</v>
      </c>
      <c r="AQ127" s="105">
        <f t="shared" si="168"/>
        <v>0</v>
      </c>
      <c r="AR127" s="105">
        <f t="shared" si="169"/>
        <v>0</v>
      </c>
      <c r="AS127" s="105">
        <f t="shared" si="170"/>
        <v>0</v>
      </c>
      <c r="AT127" s="105">
        <f t="shared" si="170"/>
        <v>0</v>
      </c>
      <c r="AU127" s="105">
        <f t="shared" si="171"/>
        <v>0</v>
      </c>
      <c r="AV127" s="105">
        <f t="shared" si="172"/>
        <v>0</v>
      </c>
      <c r="AW127" s="105">
        <f t="shared" si="172"/>
        <v>0</v>
      </c>
      <c r="AX127" s="105">
        <f t="shared" si="173"/>
        <v>0</v>
      </c>
      <c r="AY127" s="105">
        <f t="shared" si="173"/>
        <v>0</v>
      </c>
      <c r="AZ127" s="39"/>
    </row>
    <row r="128" spans="1:52" ht="12.75" hidden="1">
      <c r="A128" s="44" t="str">
        <f>'Ward Details'!A30</f>
        <v>Ward 24</v>
      </c>
      <c r="B128" s="20">
        <f>'Ward Details'!K30</f>
        <v>0</v>
      </c>
      <c r="C128" s="20">
        <f>'Ward Details'!M30</f>
        <v>0</v>
      </c>
      <c r="D128" s="20"/>
      <c r="E128" s="20">
        <f t="shared" si="152"/>
        <v>0.5</v>
      </c>
      <c r="F128" s="20">
        <f t="shared" si="153"/>
        <v>0.5</v>
      </c>
      <c r="G128" s="4"/>
      <c r="H128" s="4">
        <f t="shared" si="125"/>
        <v>0</v>
      </c>
      <c r="I128" s="4">
        <f t="shared" si="126"/>
        <v>0</v>
      </c>
      <c r="J128" s="4"/>
      <c r="K128" s="46">
        <f t="shared" si="154"/>
        <v>0</v>
      </c>
      <c r="L128" s="46">
        <f t="shared" si="155"/>
        <v>0</v>
      </c>
      <c r="M128" s="46">
        <f t="shared" si="156"/>
        <v>0</v>
      </c>
      <c r="N128" s="46">
        <f t="shared" si="157"/>
        <v>0</v>
      </c>
      <c r="O128" s="46">
        <f t="shared" si="158"/>
        <v>0</v>
      </c>
      <c r="P128" s="46">
        <f t="shared" si="159"/>
        <v>0</v>
      </c>
      <c r="Q128" s="46">
        <f t="shared" si="160"/>
        <v>0</v>
      </c>
      <c r="R128" s="46">
        <f t="shared" si="161"/>
        <v>0</v>
      </c>
      <c r="S128" s="46">
        <f t="shared" si="162"/>
        <v>0</v>
      </c>
      <c r="T128" s="46">
        <f t="shared" si="163"/>
        <v>0</v>
      </c>
      <c r="U128" s="46">
        <f t="shared" si="164"/>
        <v>0</v>
      </c>
      <c r="V128" s="46">
        <f t="shared" si="165"/>
        <v>0</v>
      </c>
      <c r="W128" s="4"/>
      <c r="X128" s="27">
        <f>H128*K128</f>
        <v>0</v>
      </c>
      <c r="Y128" s="27">
        <f t="shared" si="174"/>
        <v>0</v>
      </c>
      <c r="Z128" s="27">
        <f t="shared" si="174"/>
        <v>0</v>
      </c>
      <c r="AA128" s="27">
        <f>I128*N128</f>
        <v>0</v>
      </c>
      <c r="AB128" s="27">
        <f>H128*O128</f>
        <v>0</v>
      </c>
      <c r="AC128" s="27">
        <f t="shared" si="175"/>
        <v>0</v>
      </c>
      <c r="AD128" s="27">
        <f t="shared" si="175"/>
        <v>0</v>
      </c>
      <c r="AE128" s="27">
        <f>I128*R128</f>
        <v>0</v>
      </c>
      <c r="AF128" s="27">
        <f t="shared" si="176"/>
        <v>0</v>
      </c>
      <c r="AG128" s="27">
        <f t="shared" si="176"/>
        <v>0</v>
      </c>
      <c r="AH128" s="27">
        <f t="shared" si="177"/>
        <v>0</v>
      </c>
      <c r="AI128" s="27">
        <f t="shared" si="177"/>
        <v>0</v>
      </c>
      <c r="AJ128" s="4"/>
      <c r="AK128" s="20">
        <f>'Ward Details'!L30</f>
        <v>0</v>
      </c>
      <c r="AL128" s="20">
        <f>'Ward Details'!N30</f>
        <v>0</v>
      </c>
      <c r="AM128" s="4"/>
      <c r="AN128" s="105">
        <f t="shared" si="166"/>
        <v>0</v>
      </c>
      <c r="AO128" s="105">
        <f t="shared" si="167"/>
        <v>0</v>
      </c>
      <c r="AP128" s="105">
        <f t="shared" si="167"/>
        <v>0</v>
      </c>
      <c r="AQ128" s="105">
        <f t="shared" si="168"/>
        <v>0</v>
      </c>
      <c r="AR128" s="105">
        <f t="shared" si="169"/>
        <v>0</v>
      </c>
      <c r="AS128" s="105">
        <f t="shared" si="170"/>
        <v>0</v>
      </c>
      <c r="AT128" s="105">
        <f t="shared" si="170"/>
        <v>0</v>
      </c>
      <c r="AU128" s="105">
        <f t="shared" si="171"/>
        <v>0</v>
      </c>
      <c r="AV128" s="105">
        <f t="shared" si="172"/>
        <v>0</v>
      </c>
      <c r="AW128" s="105">
        <f t="shared" si="172"/>
        <v>0</v>
      </c>
      <c r="AX128" s="105">
        <f t="shared" si="173"/>
        <v>0</v>
      </c>
      <c r="AY128" s="105">
        <f t="shared" si="173"/>
        <v>0</v>
      </c>
      <c r="AZ128" s="39"/>
    </row>
    <row r="129" spans="1:52" ht="12.75" hidden="1">
      <c r="A129" s="164" t="str">
        <f>'Ward Details'!A31</f>
        <v>Ward 25</v>
      </c>
      <c r="B129" s="20">
        <f>'Ward Details'!K31</f>
        <v>0</v>
      </c>
      <c r="C129" s="20">
        <f>'Ward Details'!M31</f>
        <v>0</v>
      </c>
      <c r="D129" s="20"/>
      <c r="E129" s="20">
        <f t="shared" si="152"/>
        <v>0.5</v>
      </c>
      <c r="F129" s="20">
        <f t="shared" si="153"/>
        <v>0.5</v>
      </c>
      <c r="G129" s="4"/>
      <c r="H129" s="4">
        <f t="shared" si="125"/>
        <v>0</v>
      </c>
      <c r="I129" s="4">
        <f t="shared" si="126"/>
        <v>0</v>
      </c>
      <c r="J129" s="4"/>
      <c r="K129" s="46">
        <f t="shared" si="154"/>
        <v>0</v>
      </c>
      <c r="L129" s="46">
        <f t="shared" si="155"/>
        <v>0</v>
      </c>
      <c r="M129" s="46">
        <f t="shared" si="156"/>
        <v>0</v>
      </c>
      <c r="N129" s="46">
        <f t="shared" si="157"/>
        <v>0</v>
      </c>
      <c r="O129" s="46">
        <f t="shared" si="158"/>
        <v>0</v>
      </c>
      <c r="P129" s="46">
        <f t="shared" si="159"/>
        <v>0</v>
      </c>
      <c r="Q129" s="46">
        <f t="shared" si="160"/>
        <v>0</v>
      </c>
      <c r="R129" s="46">
        <f t="shared" si="161"/>
        <v>0</v>
      </c>
      <c r="S129" s="46">
        <f t="shared" si="162"/>
        <v>0</v>
      </c>
      <c r="T129" s="46">
        <f t="shared" si="163"/>
        <v>0</v>
      </c>
      <c r="U129" s="46">
        <f t="shared" si="164"/>
        <v>0</v>
      </c>
      <c r="V129" s="46">
        <f t="shared" si="165"/>
        <v>0</v>
      </c>
      <c r="W129" s="4"/>
      <c r="X129" s="27">
        <f>H129*K129</f>
        <v>0</v>
      </c>
      <c r="Y129" s="27">
        <f t="shared" si="174"/>
        <v>0</v>
      </c>
      <c r="Z129" s="27">
        <f t="shared" si="174"/>
        <v>0</v>
      </c>
      <c r="AA129" s="27">
        <f>I129*N129</f>
        <v>0</v>
      </c>
      <c r="AB129" s="27">
        <f>H129*O129</f>
        <v>0</v>
      </c>
      <c r="AC129" s="27">
        <f t="shared" si="175"/>
        <v>0</v>
      </c>
      <c r="AD129" s="27">
        <f t="shared" si="175"/>
        <v>0</v>
      </c>
      <c r="AE129" s="27">
        <f>I129*R129</f>
        <v>0</v>
      </c>
      <c r="AF129" s="27">
        <f t="shared" si="176"/>
        <v>0</v>
      </c>
      <c r="AG129" s="27">
        <f t="shared" si="176"/>
        <v>0</v>
      </c>
      <c r="AH129" s="27">
        <f t="shared" si="177"/>
        <v>0</v>
      </c>
      <c r="AI129" s="27">
        <f t="shared" si="177"/>
        <v>0</v>
      </c>
      <c r="AJ129" s="4"/>
      <c r="AK129" s="20">
        <f>'Ward Details'!L31</f>
        <v>0</v>
      </c>
      <c r="AL129" s="20">
        <f>'Ward Details'!N31</f>
        <v>0</v>
      </c>
      <c r="AM129" s="4"/>
      <c r="AN129" s="105">
        <f t="shared" si="166"/>
        <v>0</v>
      </c>
      <c r="AO129" s="105">
        <f t="shared" si="167"/>
        <v>0</v>
      </c>
      <c r="AP129" s="105">
        <f t="shared" si="167"/>
        <v>0</v>
      </c>
      <c r="AQ129" s="105">
        <f t="shared" si="168"/>
        <v>0</v>
      </c>
      <c r="AR129" s="105">
        <f t="shared" si="169"/>
        <v>0</v>
      </c>
      <c r="AS129" s="105">
        <f t="shared" si="170"/>
        <v>0</v>
      </c>
      <c r="AT129" s="105">
        <f t="shared" si="170"/>
        <v>0</v>
      </c>
      <c r="AU129" s="105">
        <f t="shared" si="171"/>
        <v>0</v>
      </c>
      <c r="AV129" s="105">
        <f t="shared" si="172"/>
        <v>0</v>
      </c>
      <c r="AW129" s="105">
        <f t="shared" si="172"/>
        <v>0</v>
      </c>
      <c r="AX129" s="105">
        <f t="shared" si="173"/>
        <v>0</v>
      </c>
      <c r="AY129" s="105">
        <f t="shared" si="173"/>
        <v>0</v>
      </c>
      <c r="AZ129" s="39"/>
    </row>
    <row r="130" ht="12.75" hidden="1"/>
    <row r="131" spans="1:52" ht="12.75">
      <c r="A131" s="22"/>
      <c r="B131" s="23"/>
      <c r="C131" s="23"/>
      <c r="D131" s="3"/>
      <c r="E131" s="3"/>
      <c r="F131" s="3"/>
      <c r="G131" s="3"/>
      <c r="H131" s="23"/>
      <c r="I131" s="23"/>
      <c r="J131" s="3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3"/>
      <c r="X131" s="6"/>
      <c r="Y131" s="6"/>
      <c r="Z131" s="6"/>
      <c r="AA131" s="6"/>
      <c r="AB131" s="6"/>
      <c r="AC131" s="6"/>
      <c r="AD131" s="6"/>
      <c r="AE131" s="6"/>
      <c r="AF131" s="16"/>
      <c r="AG131" s="16"/>
      <c r="AH131" s="16"/>
      <c r="AI131" s="16"/>
      <c r="AJ131" s="3"/>
      <c r="AK131" s="23"/>
      <c r="AL131" s="23"/>
      <c r="AM131" s="3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</row>
    <row r="132" spans="2:52" ht="12.75">
      <c r="B132" s="345" t="s">
        <v>17</v>
      </c>
      <c r="C132" s="345"/>
      <c r="E132" s="345" t="s">
        <v>18</v>
      </c>
      <c r="F132" s="345"/>
      <c r="H132" s="345" t="s">
        <v>19</v>
      </c>
      <c r="I132" s="345"/>
      <c r="K132" s="345" t="s">
        <v>199</v>
      </c>
      <c r="L132" s="345"/>
      <c r="M132" s="345"/>
      <c r="N132" s="345"/>
      <c r="O132" s="345"/>
      <c r="P132" s="345"/>
      <c r="Q132" s="345"/>
      <c r="R132" s="345"/>
      <c r="S132" s="345"/>
      <c r="T132" s="345"/>
      <c r="U132" s="345"/>
      <c r="V132" s="99"/>
      <c r="X132" s="345" t="s">
        <v>20</v>
      </c>
      <c r="Y132" s="345"/>
      <c r="Z132" s="345"/>
      <c r="AA132" s="345"/>
      <c r="AB132" s="345"/>
      <c r="AC132" s="345"/>
      <c r="AD132" s="345"/>
      <c r="AE132" s="345"/>
      <c r="AF132" s="345"/>
      <c r="AG132" s="345"/>
      <c r="AH132" s="345"/>
      <c r="AI132" s="99"/>
      <c r="AK132" s="345" t="s">
        <v>21</v>
      </c>
      <c r="AL132" s="345"/>
      <c r="AN132" s="345" t="s">
        <v>22</v>
      </c>
      <c r="AO132" s="345"/>
      <c r="AP132" s="345"/>
      <c r="AQ132" s="345"/>
      <c r="AR132" s="345"/>
      <c r="AS132" s="345"/>
      <c r="AT132" s="345"/>
      <c r="AU132" s="345"/>
      <c r="AV132" s="345"/>
      <c r="AW132" s="345"/>
      <c r="AX132" s="345"/>
      <c r="AY132" s="345"/>
      <c r="AZ132" s="99"/>
    </row>
    <row r="133" spans="2:52" ht="12.75">
      <c r="B133" s="346" t="s">
        <v>15</v>
      </c>
      <c r="C133" s="347"/>
      <c r="E133" s="348" t="s">
        <v>13</v>
      </c>
      <c r="F133" s="350"/>
      <c r="H133" s="348" t="s">
        <v>200</v>
      </c>
      <c r="I133" s="350"/>
      <c r="K133" s="348" t="s">
        <v>14</v>
      </c>
      <c r="L133" s="349"/>
      <c r="M133" s="349"/>
      <c r="N133" s="349"/>
      <c r="O133" s="349"/>
      <c r="P133" s="349"/>
      <c r="Q133" s="349"/>
      <c r="R133" s="349"/>
      <c r="S133" s="349"/>
      <c r="T133" s="349"/>
      <c r="U133" s="350"/>
      <c r="V133" s="99"/>
      <c r="X133" s="348" t="s">
        <v>16</v>
      </c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50"/>
      <c r="AI133" s="99"/>
      <c r="AK133" s="348" t="s">
        <v>12</v>
      </c>
      <c r="AL133" s="350"/>
      <c r="AN133" s="348" t="s">
        <v>11</v>
      </c>
      <c r="AO133" s="349"/>
      <c r="AP133" s="349"/>
      <c r="AQ133" s="349"/>
      <c r="AR133" s="349"/>
      <c r="AS133" s="349"/>
      <c r="AT133" s="349"/>
      <c r="AU133" s="349"/>
      <c r="AV133" s="349"/>
      <c r="AW133" s="349"/>
      <c r="AX133" s="349"/>
      <c r="AY133" s="350"/>
      <c r="AZ133" s="99"/>
    </row>
    <row r="134" spans="1:52" ht="140.25">
      <c r="A134" s="109" t="s">
        <v>159</v>
      </c>
      <c r="B134" s="18" t="s">
        <v>5</v>
      </c>
      <c r="C134" s="18" t="s">
        <v>6</v>
      </c>
      <c r="D134" s="15"/>
      <c r="E134" s="18" t="s">
        <v>7</v>
      </c>
      <c r="F134" s="18" t="s">
        <v>8</v>
      </c>
      <c r="G134" s="15"/>
      <c r="H134" s="18" t="s">
        <v>7</v>
      </c>
      <c r="I134" s="18" t="s">
        <v>8</v>
      </c>
      <c r="J134" s="15"/>
      <c r="K134" s="90" t="s">
        <v>135</v>
      </c>
      <c r="L134" s="90" t="s">
        <v>134</v>
      </c>
      <c r="M134" s="90" t="s">
        <v>137</v>
      </c>
      <c r="N134" s="90" t="s">
        <v>136</v>
      </c>
      <c r="O134" s="90" t="s">
        <v>138</v>
      </c>
      <c r="P134" s="90" t="s">
        <v>139</v>
      </c>
      <c r="Q134" s="90" t="s">
        <v>140</v>
      </c>
      <c r="R134" s="90" t="s">
        <v>141</v>
      </c>
      <c r="S134" s="90" t="s">
        <v>143</v>
      </c>
      <c r="T134" s="90" t="s">
        <v>144</v>
      </c>
      <c r="U134" s="90" t="s">
        <v>145</v>
      </c>
      <c r="V134" s="90" t="s">
        <v>146</v>
      </c>
      <c r="W134" s="15"/>
      <c r="X134" s="90" t="s">
        <v>135</v>
      </c>
      <c r="Y134" s="90" t="s">
        <v>134</v>
      </c>
      <c r="Z134" s="90" t="s">
        <v>137</v>
      </c>
      <c r="AA134" s="90" t="s">
        <v>136</v>
      </c>
      <c r="AB134" s="90" t="s">
        <v>138</v>
      </c>
      <c r="AC134" s="90" t="s">
        <v>139</v>
      </c>
      <c r="AD134" s="90" t="s">
        <v>140</v>
      </c>
      <c r="AE134" s="90" t="s">
        <v>141</v>
      </c>
      <c r="AF134" s="90" t="s">
        <v>143</v>
      </c>
      <c r="AG134" s="90" t="s">
        <v>144</v>
      </c>
      <c r="AH134" s="90" t="s">
        <v>145</v>
      </c>
      <c r="AI134" s="90" t="s">
        <v>146</v>
      </c>
      <c r="AJ134" s="15"/>
      <c r="AK134" s="18" t="s">
        <v>9</v>
      </c>
      <c r="AL134" s="18" t="s">
        <v>10</v>
      </c>
      <c r="AM134" s="15"/>
      <c r="AN134" s="90" t="s">
        <v>135</v>
      </c>
      <c r="AO134" s="90" t="s">
        <v>134</v>
      </c>
      <c r="AP134" s="90" t="s">
        <v>137</v>
      </c>
      <c r="AQ134" s="90" t="s">
        <v>136</v>
      </c>
      <c r="AR134" s="90" t="s">
        <v>138</v>
      </c>
      <c r="AS134" s="90" t="s">
        <v>139</v>
      </c>
      <c r="AT134" s="90" t="s">
        <v>140</v>
      </c>
      <c r="AU134" s="90" t="s">
        <v>141</v>
      </c>
      <c r="AV134" s="90" t="s">
        <v>143</v>
      </c>
      <c r="AW134" s="90" t="s">
        <v>144</v>
      </c>
      <c r="AX134" s="90" t="s">
        <v>145</v>
      </c>
      <c r="AY134" s="90" t="s">
        <v>146</v>
      </c>
      <c r="AZ134" s="111"/>
    </row>
    <row r="135" spans="1:52" ht="12.75">
      <c r="A135" s="21" t="s">
        <v>0</v>
      </c>
      <c r="B135" s="45">
        <f>SUM(B136:B160)</f>
        <v>18</v>
      </c>
      <c r="C135" s="45">
        <f>SUM(C136:C160)</f>
        <v>14</v>
      </c>
      <c r="D135" s="20"/>
      <c r="E135" s="45">
        <f>E136</f>
        <v>0.5</v>
      </c>
      <c r="F135" s="45">
        <f>F136</f>
        <v>0.5</v>
      </c>
      <c r="G135" s="4"/>
      <c r="H135" s="29">
        <f>B135*E135</f>
        <v>9</v>
      </c>
      <c r="I135" s="29">
        <f>C135*F135</f>
        <v>7</v>
      </c>
      <c r="J135" s="4"/>
      <c r="K135" s="28">
        <f aca="true" t="shared" si="178" ref="K135:V135">K136</f>
        <v>0</v>
      </c>
      <c r="L135" s="28">
        <f t="shared" si="178"/>
        <v>0.78</v>
      </c>
      <c r="M135" s="28">
        <f t="shared" si="178"/>
        <v>0</v>
      </c>
      <c r="N135" s="28">
        <f t="shared" si="178"/>
        <v>0</v>
      </c>
      <c r="O135" s="28">
        <f t="shared" si="178"/>
        <v>0</v>
      </c>
      <c r="P135" s="28">
        <f t="shared" si="178"/>
        <v>0.05</v>
      </c>
      <c r="Q135" s="28">
        <f t="shared" si="178"/>
        <v>1</v>
      </c>
      <c r="R135" s="28">
        <f t="shared" si="178"/>
        <v>0</v>
      </c>
      <c r="S135" s="28">
        <f t="shared" si="178"/>
        <v>0.17</v>
      </c>
      <c r="T135" s="28">
        <f t="shared" si="178"/>
        <v>0</v>
      </c>
      <c r="U135" s="28">
        <f t="shared" si="178"/>
        <v>0</v>
      </c>
      <c r="V135" s="28">
        <f t="shared" si="178"/>
        <v>0</v>
      </c>
      <c r="W135" s="4"/>
      <c r="X135" s="27">
        <f>H135*K135</f>
        <v>0</v>
      </c>
      <c r="Y135" s="27">
        <f>H135*L135</f>
        <v>7.0200000000000005</v>
      </c>
      <c r="Z135" s="27">
        <f>I135*M135</f>
        <v>0</v>
      </c>
      <c r="AA135" s="27">
        <f>I135*N135</f>
        <v>0</v>
      </c>
      <c r="AB135" s="27">
        <f>H135*O135</f>
        <v>0</v>
      </c>
      <c r="AC135" s="27">
        <f>H135*P135</f>
        <v>0.45</v>
      </c>
      <c r="AD135" s="27">
        <f>I135*Q135</f>
        <v>7</v>
      </c>
      <c r="AE135" s="27">
        <f>I135*R135</f>
        <v>0</v>
      </c>
      <c r="AF135" s="27">
        <f>H135*S135</f>
        <v>1.53</v>
      </c>
      <c r="AG135" s="27">
        <f>I135*T135</f>
        <v>0</v>
      </c>
      <c r="AH135" s="27">
        <f>H135*U135</f>
        <v>0</v>
      </c>
      <c r="AI135" s="27">
        <f>I135*V135</f>
        <v>0</v>
      </c>
      <c r="AJ135" s="4"/>
      <c r="AK135" s="29">
        <f>SUM(AK136:AK160)</f>
        <v>15</v>
      </c>
      <c r="AL135" s="29">
        <f>SUM(AL136:AL160)</f>
        <v>0</v>
      </c>
      <c r="AM135" s="4"/>
      <c r="AN135" s="156">
        <f>AK135-X135</f>
        <v>15</v>
      </c>
      <c r="AO135" s="156">
        <f>AK135-Y135</f>
        <v>7.9799999999999995</v>
      </c>
      <c r="AP135" s="156">
        <f>AL135-Z135</f>
        <v>0</v>
      </c>
      <c r="AQ135" s="156">
        <f>AL135-AA135</f>
        <v>0</v>
      </c>
      <c r="AR135" s="156">
        <f>AK135-AB135</f>
        <v>15</v>
      </c>
      <c r="AS135" s="156">
        <f>AK135-AC135</f>
        <v>14.55</v>
      </c>
      <c r="AT135" s="156">
        <f>AL135-AD135</f>
        <v>-7</v>
      </c>
      <c r="AU135" s="156">
        <f>AL135-AE135</f>
        <v>0</v>
      </c>
      <c r="AV135" s="156">
        <f>AK135-AF135</f>
        <v>13.47</v>
      </c>
      <c r="AW135" s="156">
        <f>AL135-AG135</f>
        <v>0</v>
      </c>
      <c r="AX135" s="156">
        <f>AK135-AH135</f>
        <v>15</v>
      </c>
      <c r="AY135" s="156">
        <f>AL135-AI135</f>
        <v>0</v>
      </c>
      <c r="AZ135" s="40"/>
    </row>
    <row r="136" spans="1:52" ht="12.75">
      <c r="A136" s="163" t="str">
        <f>'Ward Details'!A7</f>
        <v>Area 1</v>
      </c>
      <c r="B136" s="20">
        <f>'Ward Details'!O7</f>
        <v>0</v>
      </c>
      <c r="C136" s="20">
        <f>'Ward Details'!Q7</f>
        <v>0</v>
      </c>
      <c r="D136" s="20"/>
      <c r="E136" s="20">
        <f>'Active Participation Info'!K75</f>
        <v>0.5</v>
      </c>
      <c r="F136" s="20">
        <f>'Active Participation Info'!L75</f>
        <v>0.5</v>
      </c>
      <c r="G136" s="4"/>
      <c r="H136" s="4">
        <f>B136*E136</f>
        <v>0</v>
      </c>
      <c r="I136" s="4">
        <f>C136*F136</f>
        <v>0</v>
      </c>
      <c r="J136" s="4"/>
      <c r="K136" s="46">
        <f>'Active Participation Info'!K77</f>
        <v>0</v>
      </c>
      <c r="L136" s="46">
        <f>'Active Participation Info'!K78</f>
        <v>0.78</v>
      </c>
      <c r="M136" s="46">
        <f>'Active Participation Info'!L77</f>
        <v>0</v>
      </c>
      <c r="N136" s="46">
        <f>'Active Participation Info'!L78</f>
        <v>0</v>
      </c>
      <c r="O136" s="46">
        <f>'Active Participation Info'!K79</f>
        <v>0</v>
      </c>
      <c r="P136" s="46">
        <f>'Active Participation Info'!K80</f>
        <v>0.05</v>
      </c>
      <c r="Q136" s="46">
        <f>'Active Participation Info'!L79</f>
        <v>1</v>
      </c>
      <c r="R136" s="46">
        <f>'Active Participation Info'!L80</f>
        <v>0</v>
      </c>
      <c r="S136" s="46">
        <f>'Active Participation Info'!K81</f>
        <v>0.17</v>
      </c>
      <c r="T136" s="46">
        <f>'Active Participation Info'!L81</f>
        <v>0</v>
      </c>
      <c r="U136" s="46">
        <f>'Active Participation Info'!K82</f>
        <v>0</v>
      </c>
      <c r="V136" s="46">
        <f>'Active Participation Info'!L82</f>
        <v>0</v>
      </c>
      <c r="W136" s="4"/>
      <c r="X136" s="27">
        <f>H136*K136</f>
        <v>0</v>
      </c>
      <c r="Y136" s="27">
        <f>H136*L136</f>
        <v>0</v>
      </c>
      <c r="Z136" s="27">
        <f>I136*M136</f>
        <v>0</v>
      </c>
      <c r="AA136" s="27">
        <f>I136*N136</f>
        <v>0</v>
      </c>
      <c r="AB136" s="27">
        <f>H136*O136</f>
        <v>0</v>
      </c>
      <c r="AC136" s="27">
        <f>H136*P136</f>
        <v>0</v>
      </c>
      <c r="AD136" s="27">
        <f>I136*Q136</f>
        <v>0</v>
      </c>
      <c r="AE136" s="27">
        <f>I136*R136</f>
        <v>0</v>
      </c>
      <c r="AF136" s="27">
        <f>H136*S136</f>
        <v>0</v>
      </c>
      <c r="AG136" s="27">
        <f>I136*T136</f>
        <v>0</v>
      </c>
      <c r="AH136" s="27">
        <f>H136*U136</f>
        <v>0</v>
      </c>
      <c r="AI136" s="27">
        <f>I136*V136</f>
        <v>0</v>
      </c>
      <c r="AJ136" s="4"/>
      <c r="AK136" s="20">
        <f>'Ward Details'!P7</f>
        <v>0</v>
      </c>
      <c r="AL136" s="20">
        <f>'Ward Details'!R7</f>
        <v>0</v>
      </c>
      <c r="AM136" s="4"/>
      <c r="AN136" s="105">
        <f aca="true" t="shared" si="179" ref="AN136:AN150">AK136-X136</f>
        <v>0</v>
      </c>
      <c r="AO136" s="105">
        <f aca="true" t="shared" si="180" ref="AO136:AO150">AK136-Y136</f>
        <v>0</v>
      </c>
      <c r="AP136" s="105">
        <f aca="true" t="shared" si="181" ref="AP136:AP150">AL136-Z136</f>
        <v>0</v>
      </c>
      <c r="AQ136" s="105">
        <f aca="true" t="shared" si="182" ref="AQ136:AQ150">AL136-AA136</f>
        <v>0</v>
      </c>
      <c r="AR136" s="105">
        <f aca="true" t="shared" si="183" ref="AR136:AR150">AK136-AB136</f>
        <v>0</v>
      </c>
      <c r="AS136" s="105">
        <f aca="true" t="shared" si="184" ref="AS136:AS150">AK136-AC136</f>
        <v>0</v>
      </c>
      <c r="AT136" s="105">
        <f aca="true" t="shared" si="185" ref="AT136:AT150">AL136-AD136</f>
        <v>0</v>
      </c>
      <c r="AU136" s="105">
        <f aca="true" t="shared" si="186" ref="AU136:AU150">AL136-AE136</f>
        <v>0</v>
      </c>
      <c r="AV136" s="105">
        <f aca="true" t="shared" si="187" ref="AV136:AV150">AK136-AF136</f>
        <v>0</v>
      </c>
      <c r="AW136" s="105">
        <f aca="true" t="shared" si="188" ref="AW136:AW150">AL136-AG136</f>
        <v>0</v>
      </c>
      <c r="AX136" s="105">
        <f aca="true" t="shared" si="189" ref="AX136:AX150">AK136-AH136</f>
        <v>0</v>
      </c>
      <c r="AY136" s="105">
        <f aca="true" t="shared" si="190" ref="AY136:AY150">AL136-AI136</f>
        <v>0</v>
      </c>
      <c r="AZ136" s="39"/>
    </row>
    <row r="137" spans="1:52" ht="12.75">
      <c r="A137" s="44" t="str">
        <f>'Ward Details'!A8</f>
        <v>Area 2</v>
      </c>
      <c r="B137" s="20">
        <f>'Ward Details'!O8</f>
        <v>4</v>
      </c>
      <c r="C137" s="20">
        <f>'Ward Details'!Q8</f>
        <v>3</v>
      </c>
      <c r="D137" s="20"/>
      <c r="E137" s="20">
        <f>E136</f>
        <v>0.5</v>
      </c>
      <c r="F137" s="20">
        <f>F136</f>
        <v>0.5</v>
      </c>
      <c r="G137" s="4"/>
      <c r="H137" s="4">
        <f aca="true" t="shared" si="191" ref="H137:H160">B137*E137</f>
        <v>2</v>
      </c>
      <c r="I137" s="4">
        <f aca="true" t="shared" si="192" ref="I137:I160">C137*F137</f>
        <v>1.5</v>
      </c>
      <c r="J137" s="4"/>
      <c r="K137" s="46">
        <f aca="true" t="shared" si="193" ref="K137:V137">K136</f>
        <v>0</v>
      </c>
      <c r="L137" s="46">
        <f t="shared" si="193"/>
        <v>0.78</v>
      </c>
      <c r="M137" s="46">
        <f t="shared" si="193"/>
        <v>0</v>
      </c>
      <c r="N137" s="46">
        <f t="shared" si="193"/>
        <v>0</v>
      </c>
      <c r="O137" s="46">
        <f t="shared" si="193"/>
        <v>0</v>
      </c>
      <c r="P137" s="46">
        <f t="shared" si="193"/>
        <v>0.05</v>
      </c>
      <c r="Q137" s="46">
        <f t="shared" si="193"/>
        <v>1</v>
      </c>
      <c r="R137" s="46">
        <f t="shared" si="193"/>
        <v>0</v>
      </c>
      <c r="S137" s="46">
        <f t="shared" si="193"/>
        <v>0.17</v>
      </c>
      <c r="T137" s="46">
        <f t="shared" si="193"/>
        <v>0</v>
      </c>
      <c r="U137" s="46">
        <f t="shared" si="193"/>
        <v>0</v>
      </c>
      <c r="V137" s="46">
        <f t="shared" si="193"/>
        <v>0</v>
      </c>
      <c r="W137" s="4"/>
      <c r="X137" s="27">
        <f aca="true" t="shared" si="194" ref="X137:X160">H137*K137</f>
        <v>0</v>
      </c>
      <c r="Y137" s="27">
        <f aca="true" t="shared" si="195" ref="Y137:Y160">H137*L137</f>
        <v>1.56</v>
      </c>
      <c r="Z137" s="27">
        <f aca="true" t="shared" si="196" ref="Z137:Z160">I137*M137</f>
        <v>0</v>
      </c>
      <c r="AA137" s="27">
        <f aca="true" t="shared" si="197" ref="AA137:AA160">I137*N137</f>
        <v>0</v>
      </c>
      <c r="AB137" s="27">
        <f aca="true" t="shared" si="198" ref="AB137:AB160">H137*O137</f>
        <v>0</v>
      </c>
      <c r="AC137" s="27">
        <f aca="true" t="shared" si="199" ref="AC137:AC160">H137*P137</f>
        <v>0.1</v>
      </c>
      <c r="AD137" s="27">
        <f aca="true" t="shared" si="200" ref="AD137:AD160">I137*Q137</f>
        <v>1.5</v>
      </c>
      <c r="AE137" s="27">
        <f aca="true" t="shared" si="201" ref="AE137:AE160">I137*R137</f>
        <v>0</v>
      </c>
      <c r="AF137" s="27">
        <f aca="true" t="shared" si="202" ref="AF137:AF160">H137*S137</f>
        <v>0.34</v>
      </c>
      <c r="AG137" s="27">
        <f aca="true" t="shared" si="203" ref="AG137:AG160">I137*T137</f>
        <v>0</v>
      </c>
      <c r="AH137" s="27">
        <f aca="true" t="shared" si="204" ref="AH137:AH160">H137*U137</f>
        <v>0</v>
      </c>
      <c r="AI137" s="27">
        <f aca="true" t="shared" si="205" ref="AI137:AI160">I137*V137</f>
        <v>0</v>
      </c>
      <c r="AJ137" s="4"/>
      <c r="AK137" s="20">
        <f>'Ward Details'!P8</f>
        <v>6</v>
      </c>
      <c r="AL137" s="20">
        <f>'Ward Details'!R8</f>
        <v>0</v>
      </c>
      <c r="AM137" s="4"/>
      <c r="AN137" s="105">
        <f t="shared" si="179"/>
        <v>6</v>
      </c>
      <c r="AO137" s="105">
        <f t="shared" si="180"/>
        <v>4.4399999999999995</v>
      </c>
      <c r="AP137" s="105">
        <f t="shared" si="181"/>
        <v>0</v>
      </c>
      <c r="AQ137" s="105">
        <f t="shared" si="182"/>
        <v>0</v>
      </c>
      <c r="AR137" s="105">
        <f t="shared" si="183"/>
        <v>6</v>
      </c>
      <c r="AS137" s="105">
        <f t="shared" si="184"/>
        <v>5.9</v>
      </c>
      <c r="AT137" s="105">
        <f t="shared" si="185"/>
        <v>-1.5</v>
      </c>
      <c r="AU137" s="105">
        <f t="shared" si="186"/>
        <v>0</v>
      </c>
      <c r="AV137" s="105">
        <f t="shared" si="187"/>
        <v>5.66</v>
      </c>
      <c r="AW137" s="105">
        <f t="shared" si="188"/>
        <v>0</v>
      </c>
      <c r="AX137" s="105">
        <f t="shared" si="189"/>
        <v>6</v>
      </c>
      <c r="AY137" s="105">
        <f t="shared" si="190"/>
        <v>0</v>
      </c>
      <c r="AZ137" s="39"/>
    </row>
    <row r="138" spans="1:52" ht="12.75">
      <c r="A138" s="44" t="str">
        <f>'Ward Details'!A9</f>
        <v>Area 3</v>
      </c>
      <c r="B138" s="20">
        <f>'Ward Details'!O9</f>
        <v>3</v>
      </c>
      <c r="C138" s="20">
        <f>'Ward Details'!Q9</f>
        <v>2</v>
      </c>
      <c r="D138" s="20"/>
      <c r="E138" s="20">
        <f aca="true" t="shared" si="206" ref="E138:E160">E137</f>
        <v>0.5</v>
      </c>
      <c r="F138" s="20">
        <f aca="true" t="shared" si="207" ref="F138:F160">F137</f>
        <v>0.5</v>
      </c>
      <c r="G138" s="4"/>
      <c r="H138" s="4">
        <f t="shared" si="191"/>
        <v>1.5</v>
      </c>
      <c r="I138" s="4">
        <f t="shared" si="192"/>
        <v>1</v>
      </c>
      <c r="J138" s="4"/>
      <c r="K138" s="46">
        <f aca="true" t="shared" si="208" ref="K138:K160">K137</f>
        <v>0</v>
      </c>
      <c r="L138" s="46">
        <f aca="true" t="shared" si="209" ref="L138:L160">L137</f>
        <v>0.78</v>
      </c>
      <c r="M138" s="46">
        <f aca="true" t="shared" si="210" ref="M138:M160">M137</f>
        <v>0</v>
      </c>
      <c r="N138" s="46">
        <f aca="true" t="shared" si="211" ref="N138:N160">N137</f>
        <v>0</v>
      </c>
      <c r="O138" s="46">
        <f aca="true" t="shared" si="212" ref="O138:O160">O137</f>
        <v>0</v>
      </c>
      <c r="P138" s="46">
        <f aca="true" t="shared" si="213" ref="P138:P160">P137</f>
        <v>0.05</v>
      </c>
      <c r="Q138" s="46">
        <f aca="true" t="shared" si="214" ref="Q138:Q160">Q137</f>
        <v>1</v>
      </c>
      <c r="R138" s="46">
        <f aca="true" t="shared" si="215" ref="R138:R160">R137</f>
        <v>0</v>
      </c>
      <c r="S138" s="46">
        <f aca="true" t="shared" si="216" ref="S138:S160">S137</f>
        <v>0.17</v>
      </c>
      <c r="T138" s="46">
        <f aca="true" t="shared" si="217" ref="T138:T160">T137</f>
        <v>0</v>
      </c>
      <c r="U138" s="46">
        <f aca="true" t="shared" si="218" ref="U138:U160">U137</f>
        <v>0</v>
      </c>
      <c r="V138" s="46">
        <f aca="true" t="shared" si="219" ref="V138:V160">V137</f>
        <v>0</v>
      </c>
      <c r="W138" s="4"/>
      <c r="X138" s="27">
        <f t="shared" si="194"/>
        <v>0</v>
      </c>
      <c r="Y138" s="27">
        <f t="shared" si="195"/>
        <v>1.17</v>
      </c>
      <c r="Z138" s="27">
        <f t="shared" si="196"/>
        <v>0</v>
      </c>
      <c r="AA138" s="27">
        <f t="shared" si="197"/>
        <v>0</v>
      </c>
      <c r="AB138" s="27">
        <f t="shared" si="198"/>
        <v>0</v>
      </c>
      <c r="AC138" s="27">
        <f t="shared" si="199"/>
        <v>0.07500000000000001</v>
      </c>
      <c r="AD138" s="27">
        <f t="shared" si="200"/>
        <v>1</v>
      </c>
      <c r="AE138" s="27">
        <f t="shared" si="201"/>
        <v>0</v>
      </c>
      <c r="AF138" s="27">
        <f t="shared" si="202"/>
        <v>0.255</v>
      </c>
      <c r="AG138" s="27">
        <f t="shared" si="203"/>
        <v>0</v>
      </c>
      <c r="AH138" s="27">
        <f t="shared" si="204"/>
        <v>0</v>
      </c>
      <c r="AI138" s="27">
        <f t="shared" si="205"/>
        <v>0</v>
      </c>
      <c r="AJ138" s="4"/>
      <c r="AK138" s="20">
        <f>'Ward Details'!P9</f>
        <v>2</v>
      </c>
      <c r="AL138" s="20">
        <f>'Ward Details'!R9</f>
        <v>0</v>
      </c>
      <c r="AM138" s="4"/>
      <c r="AN138" s="105">
        <f t="shared" si="179"/>
        <v>2</v>
      </c>
      <c r="AO138" s="105">
        <f t="shared" si="180"/>
        <v>0.8300000000000001</v>
      </c>
      <c r="AP138" s="105">
        <f t="shared" si="181"/>
        <v>0</v>
      </c>
      <c r="AQ138" s="105">
        <f t="shared" si="182"/>
        <v>0</v>
      </c>
      <c r="AR138" s="105">
        <f t="shared" si="183"/>
        <v>2</v>
      </c>
      <c r="AS138" s="105">
        <f t="shared" si="184"/>
        <v>1.925</v>
      </c>
      <c r="AT138" s="105">
        <f t="shared" si="185"/>
        <v>-1</v>
      </c>
      <c r="AU138" s="105">
        <f t="shared" si="186"/>
        <v>0</v>
      </c>
      <c r="AV138" s="105">
        <f t="shared" si="187"/>
        <v>1.745</v>
      </c>
      <c r="AW138" s="105">
        <f t="shared" si="188"/>
        <v>0</v>
      </c>
      <c r="AX138" s="105">
        <f t="shared" si="189"/>
        <v>2</v>
      </c>
      <c r="AY138" s="105">
        <f t="shared" si="190"/>
        <v>0</v>
      </c>
      <c r="AZ138" s="39"/>
    </row>
    <row r="139" spans="1:52" ht="12.75">
      <c r="A139" s="44" t="str">
        <f>'Ward Details'!A10</f>
        <v>Area 4</v>
      </c>
      <c r="B139" s="20">
        <f>'Ward Details'!O10</f>
        <v>11</v>
      </c>
      <c r="C139" s="20">
        <f>'Ward Details'!Q10</f>
        <v>9</v>
      </c>
      <c r="D139" s="20"/>
      <c r="E139" s="20">
        <f t="shared" si="206"/>
        <v>0.5</v>
      </c>
      <c r="F139" s="20">
        <f t="shared" si="207"/>
        <v>0.5</v>
      </c>
      <c r="G139" s="4"/>
      <c r="H139" s="4">
        <f t="shared" si="191"/>
        <v>5.5</v>
      </c>
      <c r="I139" s="4">
        <f t="shared" si="192"/>
        <v>4.5</v>
      </c>
      <c r="J139" s="4"/>
      <c r="K139" s="46">
        <f t="shared" si="208"/>
        <v>0</v>
      </c>
      <c r="L139" s="46">
        <f t="shared" si="209"/>
        <v>0.78</v>
      </c>
      <c r="M139" s="46">
        <f t="shared" si="210"/>
        <v>0</v>
      </c>
      <c r="N139" s="46">
        <f t="shared" si="211"/>
        <v>0</v>
      </c>
      <c r="O139" s="46">
        <f t="shared" si="212"/>
        <v>0</v>
      </c>
      <c r="P139" s="46">
        <f t="shared" si="213"/>
        <v>0.05</v>
      </c>
      <c r="Q139" s="46">
        <f t="shared" si="214"/>
        <v>1</v>
      </c>
      <c r="R139" s="46">
        <f t="shared" si="215"/>
        <v>0</v>
      </c>
      <c r="S139" s="46">
        <f t="shared" si="216"/>
        <v>0.17</v>
      </c>
      <c r="T139" s="46">
        <f t="shared" si="217"/>
        <v>0</v>
      </c>
      <c r="U139" s="46">
        <f t="shared" si="218"/>
        <v>0</v>
      </c>
      <c r="V139" s="46">
        <f t="shared" si="219"/>
        <v>0</v>
      </c>
      <c r="W139" s="4"/>
      <c r="X139" s="27">
        <f t="shared" si="194"/>
        <v>0</v>
      </c>
      <c r="Y139" s="27">
        <f t="shared" si="195"/>
        <v>4.29</v>
      </c>
      <c r="Z139" s="27">
        <f t="shared" si="196"/>
        <v>0</v>
      </c>
      <c r="AA139" s="27">
        <f t="shared" si="197"/>
        <v>0</v>
      </c>
      <c r="AB139" s="27">
        <f t="shared" si="198"/>
        <v>0</v>
      </c>
      <c r="AC139" s="27">
        <f t="shared" si="199"/>
        <v>0.275</v>
      </c>
      <c r="AD139" s="27">
        <f t="shared" si="200"/>
        <v>4.5</v>
      </c>
      <c r="AE139" s="27">
        <f t="shared" si="201"/>
        <v>0</v>
      </c>
      <c r="AF139" s="27">
        <f t="shared" si="202"/>
        <v>0.935</v>
      </c>
      <c r="AG139" s="27">
        <f t="shared" si="203"/>
        <v>0</v>
      </c>
      <c r="AH139" s="27">
        <f t="shared" si="204"/>
        <v>0</v>
      </c>
      <c r="AI139" s="27">
        <f t="shared" si="205"/>
        <v>0</v>
      </c>
      <c r="AJ139" s="4"/>
      <c r="AK139" s="20">
        <f>'Ward Details'!P10</f>
        <v>7</v>
      </c>
      <c r="AL139" s="20">
        <f>'Ward Details'!R10</f>
        <v>0</v>
      </c>
      <c r="AM139" s="4"/>
      <c r="AN139" s="105">
        <f t="shared" si="179"/>
        <v>7</v>
      </c>
      <c r="AO139" s="105">
        <f t="shared" si="180"/>
        <v>2.71</v>
      </c>
      <c r="AP139" s="105">
        <f t="shared" si="181"/>
        <v>0</v>
      </c>
      <c r="AQ139" s="105">
        <f t="shared" si="182"/>
        <v>0</v>
      </c>
      <c r="AR139" s="105">
        <f t="shared" si="183"/>
        <v>7</v>
      </c>
      <c r="AS139" s="105">
        <f t="shared" si="184"/>
        <v>6.725</v>
      </c>
      <c r="AT139" s="105">
        <f t="shared" si="185"/>
        <v>-4.5</v>
      </c>
      <c r="AU139" s="105">
        <f t="shared" si="186"/>
        <v>0</v>
      </c>
      <c r="AV139" s="105">
        <f t="shared" si="187"/>
        <v>6.0649999999999995</v>
      </c>
      <c r="AW139" s="105">
        <f t="shared" si="188"/>
        <v>0</v>
      </c>
      <c r="AX139" s="105">
        <f t="shared" si="189"/>
        <v>7</v>
      </c>
      <c r="AY139" s="105">
        <f t="shared" si="190"/>
        <v>0</v>
      </c>
      <c r="AZ139" s="39"/>
    </row>
    <row r="140" spans="1:52" ht="12.75">
      <c r="A140" s="44" t="str">
        <f>'Ward Details'!A11</f>
        <v>Area 5</v>
      </c>
      <c r="B140" s="20">
        <f>'Ward Details'!O11</f>
        <v>0</v>
      </c>
      <c r="C140" s="20">
        <f>'Ward Details'!Q11</f>
        <v>0</v>
      </c>
      <c r="D140" s="20"/>
      <c r="E140" s="20">
        <f t="shared" si="206"/>
        <v>0.5</v>
      </c>
      <c r="F140" s="20">
        <f t="shared" si="207"/>
        <v>0.5</v>
      </c>
      <c r="G140" s="4"/>
      <c r="H140" s="4">
        <f t="shared" si="191"/>
        <v>0</v>
      </c>
      <c r="I140" s="4">
        <f t="shared" si="192"/>
        <v>0</v>
      </c>
      <c r="J140" s="4"/>
      <c r="K140" s="46">
        <f t="shared" si="208"/>
        <v>0</v>
      </c>
      <c r="L140" s="46">
        <f t="shared" si="209"/>
        <v>0.78</v>
      </c>
      <c r="M140" s="46">
        <f t="shared" si="210"/>
        <v>0</v>
      </c>
      <c r="N140" s="46">
        <f t="shared" si="211"/>
        <v>0</v>
      </c>
      <c r="O140" s="46">
        <f t="shared" si="212"/>
        <v>0</v>
      </c>
      <c r="P140" s="46">
        <f t="shared" si="213"/>
        <v>0.05</v>
      </c>
      <c r="Q140" s="46">
        <f t="shared" si="214"/>
        <v>1</v>
      </c>
      <c r="R140" s="46">
        <f t="shared" si="215"/>
        <v>0</v>
      </c>
      <c r="S140" s="46">
        <f t="shared" si="216"/>
        <v>0.17</v>
      </c>
      <c r="T140" s="46">
        <f t="shared" si="217"/>
        <v>0</v>
      </c>
      <c r="U140" s="46">
        <f t="shared" si="218"/>
        <v>0</v>
      </c>
      <c r="V140" s="46">
        <f t="shared" si="219"/>
        <v>0</v>
      </c>
      <c r="W140" s="4"/>
      <c r="X140" s="27">
        <f t="shared" si="194"/>
        <v>0</v>
      </c>
      <c r="Y140" s="27">
        <f t="shared" si="195"/>
        <v>0</v>
      </c>
      <c r="Z140" s="27">
        <f t="shared" si="196"/>
        <v>0</v>
      </c>
      <c r="AA140" s="27">
        <f t="shared" si="197"/>
        <v>0</v>
      </c>
      <c r="AB140" s="27">
        <f t="shared" si="198"/>
        <v>0</v>
      </c>
      <c r="AC140" s="27">
        <f t="shared" si="199"/>
        <v>0</v>
      </c>
      <c r="AD140" s="27">
        <f t="shared" si="200"/>
        <v>0</v>
      </c>
      <c r="AE140" s="27">
        <f t="shared" si="201"/>
        <v>0</v>
      </c>
      <c r="AF140" s="27">
        <f t="shared" si="202"/>
        <v>0</v>
      </c>
      <c r="AG140" s="27">
        <f t="shared" si="203"/>
        <v>0</v>
      </c>
      <c r="AH140" s="27">
        <f t="shared" si="204"/>
        <v>0</v>
      </c>
      <c r="AI140" s="27">
        <f t="shared" si="205"/>
        <v>0</v>
      </c>
      <c r="AJ140" s="4"/>
      <c r="AK140" s="20">
        <f>'Ward Details'!P11</f>
        <v>0</v>
      </c>
      <c r="AL140" s="20">
        <f>'Ward Details'!R11</f>
        <v>0</v>
      </c>
      <c r="AM140" s="4"/>
      <c r="AN140" s="105">
        <f t="shared" si="179"/>
        <v>0</v>
      </c>
      <c r="AO140" s="105">
        <f t="shared" si="180"/>
        <v>0</v>
      </c>
      <c r="AP140" s="105">
        <f t="shared" si="181"/>
        <v>0</v>
      </c>
      <c r="AQ140" s="105">
        <f t="shared" si="182"/>
        <v>0</v>
      </c>
      <c r="AR140" s="105">
        <f t="shared" si="183"/>
        <v>0</v>
      </c>
      <c r="AS140" s="105">
        <f t="shared" si="184"/>
        <v>0</v>
      </c>
      <c r="AT140" s="105">
        <f t="shared" si="185"/>
        <v>0</v>
      </c>
      <c r="AU140" s="105">
        <f t="shared" si="186"/>
        <v>0</v>
      </c>
      <c r="AV140" s="105">
        <f t="shared" si="187"/>
        <v>0</v>
      </c>
      <c r="AW140" s="105">
        <f t="shared" si="188"/>
        <v>0</v>
      </c>
      <c r="AX140" s="105">
        <f t="shared" si="189"/>
        <v>0</v>
      </c>
      <c r="AY140" s="105">
        <f t="shared" si="190"/>
        <v>0</v>
      </c>
      <c r="AZ140" s="39"/>
    </row>
    <row r="141" spans="1:52" ht="12.75">
      <c r="A141" s="44" t="str">
        <f>'Ward Details'!A12</f>
        <v>Area 6</v>
      </c>
      <c r="B141" s="20">
        <f>'Ward Details'!O12</f>
        <v>0</v>
      </c>
      <c r="C141" s="20">
        <f>'Ward Details'!Q12</f>
        <v>0</v>
      </c>
      <c r="D141" s="20"/>
      <c r="E141" s="20">
        <f t="shared" si="206"/>
        <v>0.5</v>
      </c>
      <c r="F141" s="20">
        <f t="shared" si="207"/>
        <v>0.5</v>
      </c>
      <c r="G141" s="4"/>
      <c r="H141" s="4">
        <f t="shared" si="191"/>
        <v>0</v>
      </c>
      <c r="I141" s="4">
        <f t="shared" si="192"/>
        <v>0</v>
      </c>
      <c r="J141" s="4"/>
      <c r="K141" s="46">
        <f t="shared" si="208"/>
        <v>0</v>
      </c>
      <c r="L141" s="46">
        <f t="shared" si="209"/>
        <v>0.78</v>
      </c>
      <c r="M141" s="46">
        <f t="shared" si="210"/>
        <v>0</v>
      </c>
      <c r="N141" s="46">
        <f t="shared" si="211"/>
        <v>0</v>
      </c>
      <c r="O141" s="46">
        <f t="shared" si="212"/>
        <v>0</v>
      </c>
      <c r="P141" s="46">
        <f t="shared" si="213"/>
        <v>0.05</v>
      </c>
      <c r="Q141" s="46">
        <f t="shared" si="214"/>
        <v>1</v>
      </c>
      <c r="R141" s="46">
        <f t="shared" si="215"/>
        <v>0</v>
      </c>
      <c r="S141" s="46">
        <f t="shared" si="216"/>
        <v>0.17</v>
      </c>
      <c r="T141" s="46">
        <f t="shared" si="217"/>
        <v>0</v>
      </c>
      <c r="U141" s="46">
        <f t="shared" si="218"/>
        <v>0</v>
      </c>
      <c r="V141" s="46">
        <f t="shared" si="219"/>
        <v>0</v>
      </c>
      <c r="W141" s="4"/>
      <c r="X141" s="27">
        <f t="shared" si="194"/>
        <v>0</v>
      </c>
      <c r="Y141" s="27">
        <f t="shared" si="195"/>
        <v>0</v>
      </c>
      <c r="Z141" s="27">
        <f t="shared" si="196"/>
        <v>0</v>
      </c>
      <c r="AA141" s="27">
        <f t="shared" si="197"/>
        <v>0</v>
      </c>
      <c r="AB141" s="27">
        <f t="shared" si="198"/>
        <v>0</v>
      </c>
      <c r="AC141" s="27">
        <f t="shared" si="199"/>
        <v>0</v>
      </c>
      <c r="AD141" s="27">
        <f t="shared" si="200"/>
        <v>0</v>
      </c>
      <c r="AE141" s="27">
        <f t="shared" si="201"/>
        <v>0</v>
      </c>
      <c r="AF141" s="27">
        <f t="shared" si="202"/>
        <v>0</v>
      </c>
      <c r="AG141" s="27">
        <f t="shared" si="203"/>
        <v>0</v>
      </c>
      <c r="AH141" s="27">
        <f t="shared" si="204"/>
        <v>0</v>
      </c>
      <c r="AI141" s="27">
        <f t="shared" si="205"/>
        <v>0</v>
      </c>
      <c r="AJ141" s="4"/>
      <c r="AK141" s="20">
        <f>'Ward Details'!P12</f>
        <v>0</v>
      </c>
      <c r="AL141" s="20">
        <f>'Ward Details'!R12</f>
        <v>0</v>
      </c>
      <c r="AM141" s="4"/>
      <c r="AN141" s="105">
        <f t="shared" si="179"/>
        <v>0</v>
      </c>
      <c r="AO141" s="105">
        <f t="shared" si="180"/>
        <v>0</v>
      </c>
      <c r="AP141" s="105">
        <f t="shared" si="181"/>
        <v>0</v>
      </c>
      <c r="AQ141" s="105">
        <f t="shared" si="182"/>
        <v>0</v>
      </c>
      <c r="AR141" s="105">
        <f t="shared" si="183"/>
        <v>0</v>
      </c>
      <c r="AS141" s="105">
        <f t="shared" si="184"/>
        <v>0</v>
      </c>
      <c r="AT141" s="105">
        <f t="shared" si="185"/>
        <v>0</v>
      </c>
      <c r="AU141" s="105">
        <f t="shared" si="186"/>
        <v>0</v>
      </c>
      <c r="AV141" s="105">
        <f t="shared" si="187"/>
        <v>0</v>
      </c>
      <c r="AW141" s="105">
        <f t="shared" si="188"/>
        <v>0</v>
      </c>
      <c r="AX141" s="105">
        <f t="shared" si="189"/>
        <v>0</v>
      </c>
      <c r="AY141" s="105">
        <f t="shared" si="190"/>
        <v>0</v>
      </c>
      <c r="AZ141" s="39"/>
    </row>
    <row r="142" spans="1:52" ht="12.75" hidden="1">
      <c r="A142" s="44" t="str">
        <f>'Ward Details'!A13</f>
        <v>Ward 7</v>
      </c>
      <c r="B142" s="20">
        <f>'Ward Details'!O13</f>
        <v>0</v>
      </c>
      <c r="C142" s="20">
        <f>'Ward Details'!Q13</f>
        <v>0</v>
      </c>
      <c r="D142" s="20"/>
      <c r="E142" s="20">
        <f t="shared" si="206"/>
        <v>0.5</v>
      </c>
      <c r="F142" s="20">
        <f t="shared" si="207"/>
        <v>0.5</v>
      </c>
      <c r="G142" s="4"/>
      <c r="H142" s="4">
        <f t="shared" si="191"/>
        <v>0</v>
      </c>
      <c r="I142" s="4">
        <f t="shared" si="192"/>
        <v>0</v>
      </c>
      <c r="J142" s="4"/>
      <c r="K142" s="46">
        <f t="shared" si="208"/>
        <v>0</v>
      </c>
      <c r="L142" s="46">
        <f t="shared" si="209"/>
        <v>0.78</v>
      </c>
      <c r="M142" s="46">
        <f t="shared" si="210"/>
        <v>0</v>
      </c>
      <c r="N142" s="46">
        <f t="shared" si="211"/>
        <v>0</v>
      </c>
      <c r="O142" s="46">
        <f t="shared" si="212"/>
        <v>0</v>
      </c>
      <c r="P142" s="46">
        <f t="shared" si="213"/>
        <v>0.05</v>
      </c>
      <c r="Q142" s="46">
        <f t="shared" si="214"/>
        <v>1</v>
      </c>
      <c r="R142" s="46">
        <f t="shared" si="215"/>
        <v>0</v>
      </c>
      <c r="S142" s="46">
        <f t="shared" si="216"/>
        <v>0.17</v>
      </c>
      <c r="T142" s="46">
        <f t="shared" si="217"/>
        <v>0</v>
      </c>
      <c r="U142" s="46">
        <f t="shared" si="218"/>
        <v>0</v>
      </c>
      <c r="V142" s="46">
        <f t="shared" si="219"/>
        <v>0</v>
      </c>
      <c r="W142" s="4"/>
      <c r="X142" s="27">
        <f t="shared" si="194"/>
        <v>0</v>
      </c>
      <c r="Y142" s="27">
        <f t="shared" si="195"/>
        <v>0</v>
      </c>
      <c r="Z142" s="27">
        <f t="shared" si="196"/>
        <v>0</v>
      </c>
      <c r="AA142" s="27">
        <f t="shared" si="197"/>
        <v>0</v>
      </c>
      <c r="AB142" s="27">
        <f t="shared" si="198"/>
        <v>0</v>
      </c>
      <c r="AC142" s="27">
        <f t="shared" si="199"/>
        <v>0</v>
      </c>
      <c r="AD142" s="27">
        <f t="shared" si="200"/>
        <v>0</v>
      </c>
      <c r="AE142" s="27">
        <f t="shared" si="201"/>
        <v>0</v>
      </c>
      <c r="AF142" s="27">
        <f t="shared" si="202"/>
        <v>0</v>
      </c>
      <c r="AG142" s="27">
        <f t="shared" si="203"/>
        <v>0</v>
      </c>
      <c r="AH142" s="27">
        <f t="shared" si="204"/>
        <v>0</v>
      </c>
      <c r="AI142" s="27">
        <f t="shared" si="205"/>
        <v>0</v>
      </c>
      <c r="AJ142" s="4"/>
      <c r="AK142" s="20">
        <f>'Ward Details'!P13</f>
        <v>0</v>
      </c>
      <c r="AL142" s="20">
        <f>'Ward Details'!R13</f>
        <v>0</v>
      </c>
      <c r="AM142" s="4"/>
      <c r="AN142" s="105">
        <f t="shared" si="179"/>
        <v>0</v>
      </c>
      <c r="AO142" s="105">
        <f t="shared" si="180"/>
        <v>0</v>
      </c>
      <c r="AP142" s="105">
        <f t="shared" si="181"/>
        <v>0</v>
      </c>
      <c r="AQ142" s="105">
        <f t="shared" si="182"/>
        <v>0</v>
      </c>
      <c r="AR142" s="105">
        <f t="shared" si="183"/>
        <v>0</v>
      </c>
      <c r="AS142" s="105">
        <f t="shared" si="184"/>
        <v>0</v>
      </c>
      <c r="AT142" s="105">
        <f t="shared" si="185"/>
        <v>0</v>
      </c>
      <c r="AU142" s="105">
        <f t="shared" si="186"/>
        <v>0</v>
      </c>
      <c r="AV142" s="105">
        <f t="shared" si="187"/>
        <v>0</v>
      </c>
      <c r="AW142" s="105">
        <f t="shared" si="188"/>
        <v>0</v>
      </c>
      <c r="AX142" s="105">
        <f t="shared" si="189"/>
        <v>0</v>
      </c>
      <c r="AY142" s="105">
        <f t="shared" si="190"/>
        <v>0</v>
      </c>
      <c r="AZ142" s="39"/>
    </row>
    <row r="143" spans="1:52" ht="12.75" hidden="1">
      <c r="A143" s="44" t="str">
        <f>'Ward Details'!A14</f>
        <v>Ward 8</v>
      </c>
      <c r="B143" s="20">
        <f>'Ward Details'!O14</f>
        <v>0</v>
      </c>
      <c r="C143" s="20">
        <f>'Ward Details'!Q14</f>
        <v>0</v>
      </c>
      <c r="D143" s="20"/>
      <c r="E143" s="20">
        <f t="shared" si="206"/>
        <v>0.5</v>
      </c>
      <c r="F143" s="20">
        <f t="shared" si="207"/>
        <v>0.5</v>
      </c>
      <c r="G143" s="4"/>
      <c r="H143" s="4">
        <f t="shared" si="191"/>
        <v>0</v>
      </c>
      <c r="I143" s="4">
        <f t="shared" si="192"/>
        <v>0</v>
      </c>
      <c r="J143" s="4"/>
      <c r="K143" s="46">
        <f t="shared" si="208"/>
        <v>0</v>
      </c>
      <c r="L143" s="46">
        <f t="shared" si="209"/>
        <v>0.78</v>
      </c>
      <c r="M143" s="46">
        <f t="shared" si="210"/>
        <v>0</v>
      </c>
      <c r="N143" s="46">
        <f t="shared" si="211"/>
        <v>0</v>
      </c>
      <c r="O143" s="46">
        <f t="shared" si="212"/>
        <v>0</v>
      </c>
      <c r="P143" s="46">
        <f t="shared" si="213"/>
        <v>0.05</v>
      </c>
      <c r="Q143" s="46">
        <f t="shared" si="214"/>
        <v>1</v>
      </c>
      <c r="R143" s="46">
        <f t="shared" si="215"/>
        <v>0</v>
      </c>
      <c r="S143" s="46">
        <f t="shared" si="216"/>
        <v>0.17</v>
      </c>
      <c r="T143" s="46">
        <f t="shared" si="217"/>
        <v>0</v>
      </c>
      <c r="U143" s="46">
        <f t="shared" si="218"/>
        <v>0</v>
      </c>
      <c r="V143" s="46">
        <f t="shared" si="219"/>
        <v>0</v>
      </c>
      <c r="W143" s="4"/>
      <c r="X143" s="27">
        <f t="shared" si="194"/>
        <v>0</v>
      </c>
      <c r="Y143" s="27">
        <f t="shared" si="195"/>
        <v>0</v>
      </c>
      <c r="Z143" s="27">
        <f t="shared" si="196"/>
        <v>0</v>
      </c>
      <c r="AA143" s="27">
        <f t="shared" si="197"/>
        <v>0</v>
      </c>
      <c r="AB143" s="27">
        <f t="shared" si="198"/>
        <v>0</v>
      </c>
      <c r="AC143" s="27">
        <f t="shared" si="199"/>
        <v>0</v>
      </c>
      <c r="AD143" s="27">
        <f t="shared" si="200"/>
        <v>0</v>
      </c>
      <c r="AE143" s="27">
        <f t="shared" si="201"/>
        <v>0</v>
      </c>
      <c r="AF143" s="27">
        <f t="shared" si="202"/>
        <v>0</v>
      </c>
      <c r="AG143" s="27">
        <f t="shared" si="203"/>
        <v>0</v>
      </c>
      <c r="AH143" s="27">
        <f t="shared" si="204"/>
        <v>0</v>
      </c>
      <c r="AI143" s="27">
        <f t="shared" si="205"/>
        <v>0</v>
      </c>
      <c r="AJ143" s="4"/>
      <c r="AK143" s="20">
        <f>'Ward Details'!P14</f>
        <v>0</v>
      </c>
      <c r="AL143" s="20">
        <f>'Ward Details'!R14</f>
        <v>0</v>
      </c>
      <c r="AM143" s="4"/>
      <c r="AN143" s="105">
        <f t="shared" si="179"/>
        <v>0</v>
      </c>
      <c r="AO143" s="105">
        <f t="shared" si="180"/>
        <v>0</v>
      </c>
      <c r="AP143" s="105">
        <f t="shared" si="181"/>
        <v>0</v>
      </c>
      <c r="AQ143" s="105">
        <f t="shared" si="182"/>
        <v>0</v>
      </c>
      <c r="AR143" s="105">
        <f t="shared" si="183"/>
        <v>0</v>
      </c>
      <c r="AS143" s="105">
        <f t="shared" si="184"/>
        <v>0</v>
      </c>
      <c r="AT143" s="105">
        <f t="shared" si="185"/>
        <v>0</v>
      </c>
      <c r="AU143" s="105">
        <f t="shared" si="186"/>
        <v>0</v>
      </c>
      <c r="AV143" s="105">
        <f t="shared" si="187"/>
        <v>0</v>
      </c>
      <c r="AW143" s="105">
        <f t="shared" si="188"/>
        <v>0</v>
      </c>
      <c r="AX143" s="105">
        <f t="shared" si="189"/>
        <v>0</v>
      </c>
      <c r="AY143" s="105">
        <f t="shared" si="190"/>
        <v>0</v>
      </c>
      <c r="AZ143" s="39"/>
    </row>
    <row r="144" spans="1:52" ht="12.75" hidden="1">
      <c r="A144" s="44" t="str">
        <f>'Ward Details'!A15</f>
        <v>Ward 9</v>
      </c>
      <c r="B144" s="20">
        <f>'Ward Details'!O15</f>
        <v>0</v>
      </c>
      <c r="C144" s="20">
        <f>'Ward Details'!Q15</f>
        <v>0</v>
      </c>
      <c r="D144" s="20"/>
      <c r="E144" s="20">
        <f t="shared" si="206"/>
        <v>0.5</v>
      </c>
      <c r="F144" s="20">
        <f t="shared" si="207"/>
        <v>0.5</v>
      </c>
      <c r="G144" s="4"/>
      <c r="H144" s="4">
        <f t="shared" si="191"/>
        <v>0</v>
      </c>
      <c r="I144" s="4">
        <f t="shared" si="192"/>
        <v>0</v>
      </c>
      <c r="J144" s="4"/>
      <c r="K144" s="46">
        <f t="shared" si="208"/>
        <v>0</v>
      </c>
      <c r="L144" s="46">
        <f t="shared" si="209"/>
        <v>0.78</v>
      </c>
      <c r="M144" s="46">
        <f t="shared" si="210"/>
        <v>0</v>
      </c>
      <c r="N144" s="46">
        <f t="shared" si="211"/>
        <v>0</v>
      </c>
      <c r="O144" s="46">
        <f t="shared" si="212"/>
        <v>0</v>
      </c>
      <c r="P144" s="46">
        <f t="shared" si="213"/>
        <v>0.05</v>
      </c>
      <c r="Q144" s="46">
        <f t="shared" si="214"/>
        <v>1</v>
      </c>
      <c r="R144" s="46">
        <f t="shared" si="215"/>
        <v>0</v>
      </c>
      <c r="S144" s="46">
        <f t="shared" si="216"/>
        <v>0.17</v>
      </c>
      <c r="T144" s="46">
        <f t="shared" si="217"/>
        <v>0</v>
      </c>
      <c r="U144" s="46">
        <f t="shared" si="218"/>
        <v>0</v>
      </c>
      <c r="V144" s="46">
        <f t="shared" si="219"/>
        <v>0</v>
      </c>
      <c r="W144" s="4"/>
      <c r="X144" s="27">
        <f t="shared" si="194"/>
        <v>0</v>
      </c>
      <c r="Y144" s="27">
        <f t="shared" si="195"/>
        <v>0</v>
      </c>
      <c r="Z144" s="27">
        <f t="shared" si="196"/>
        <v>0</v>
      </c>
      <c r="AA144" s="27">
        <f t="shared" si="197"/>
        <v>0</v>
      </c>
      <c r="AB144" s="27">
        <f t="shared" si="198"/>
        <v>0</v>
      </c>
      <c r="AC144" s="27">
        <f t="shared" si="199"/>
        <v>0</v>
      </c>
      <c r="AD144" s="27">
        <f t="shared" si="200"/>
        <v>0</v>
      </c>
      <c r="AE144" s="27">
        <f t="shared" si="201"/>
        <v>0</v>
      </c>
      <c r="AF144" s="27">
        <f t="shared" si="202"/>
        <v>0</v>
      </c>
      <c r="AG144" s="27">
        <f t="shared" si="203"/>
        <v>0</v>
      </c>
      <c r="AH144" s="27">
        <f t="shared" si="204"/>
        <v>0</v>
      </c>
      <c r="AI144" s="27">
        <f t="shared" si="205"/>
        <v>0</v>
      </c>
      <c r="AJ144" s="4"/>
      <c r="AK144" s="20">
        <f>'Ward Details'!P15</f>
        <v>0</v>
      </c>
      <c r="AL144" s="20">
        <f>'Ward Details'!R15</f>
        <v>0</v>
      </c>
      <c r="AM144" s="4"/>
      <c r="AN144" s="105">
        <f t="shared" si="179"/>
        <v>0</v>
      </c>
      <c r="AO144" s="105">
        <f t="shared" si="180"/>
        <v>0</v>
      </c>
      <c r="AP144" s="105">
        <f t="shared" si="181"/>
        <v>0</v>
      </c>
      <c r="AQ144" s="105">
        <f t="shared" si="182"/>
        <v>0</v>
      </c>
      <c r="AR144" s="105">
        <f t="shared" si="183"/>
        <v>0</v>
      </c>
      <c r="AS144" s="105">
        <f t="shared" si="184"/>
        <v>0</v>
      </c>
      <c r="AT144" s="105">
        <f t="shared" si="185"/>
        <v>0</v>
      </c>
      <c r="AU144" s="105">
        <f t="shared" si="186"/>
        <v>0</v>
      </c>
      <c r="AV144" s="105">
        <f t="shared" si="187"/>
        <v>0</v>
      </c>
      <c r="AW144" s="105">
        <f t="shared" si="188"/>
        <v>0</v>
      </c>
      <c r="AX144" s="105">
        <f t="shared" si="189"/>
        <v>0</v>
      </c>
      <c r="AY144" s="105">
        <f t="shared" si="190"/>
        <v>0</v>
      </c>
      <c r="AZ144" s="39"/>
    </row>
    <row r="145" spans="1:52" ht="12.75" hidden="1">
      <c r="A145" s="44" t="str">
        <f>'Ward Details'!A16</f>
        <v>Ward 10</v>
      </c>
      <c r="B145" s="20">
        <f>'Ward Details'!O16</f>
        <v>0</v>
      </c>
      <c r="C145" s="20">
        <f>'Ward Details'!Q16</f>
        <v>0</v>
      </c>
      <c r="D145" s="20"/>
      <c r="E145" s="20">
        <f t="shared" si="206"/>
        <v>0.5</v>
      </c>
      <c r="F145" s="20">
        <f t="shared" si="207"/>
        <v>0.5</v>
      </c>
      <c r="G145" s="4"/>
      <c r="H145" s="4">
        <f t="shared" si="191"/>
        <v>0</v>
      </c>
      <c r="I145" s="4">
        <f t="shared" si="192"/>
        <v>0</v>
      </c>
      <c r="J145" s="4"/>
      <c r="K145" s="46">
        <f t="shared" si="208"/>
        <v>0</v>
      </c>
      <c r="L145" s="46">
        <f t="shared" si="209"/>
        <v>0.78</v>
      </c>
      <c r="M145" s="46">
        <f t="shared" si="210"/>
        <v>0</v>
      </c>
      <c r="N145" s="46">
        <f t="shared" si="211"/>
        <v>0</v>
      </c>
      <c r="O145" s="46">
        <f t="shared" si="212"/>
        <v>0</v>
      </c>
      <c r="P145" s="46">
        <f t="shared" si="213"/>
        <v>0.05</v>
      </c>
      <c r="Q145" s="46">
        <f t="shared" si="214"/>
        <v>1</v>
      </c>
      <c r="R145" s="46">
        <f t="shared" si="215"/>
        <v>0</v>
      </c>
      <c r="S145" s="46">
        <f t="shared" si="216"/>
        <v>0.17</v>
      </c>
      <c r="T145" s="46">
        <f t="shared" si="217"/>
        <v>0</v>
      </c>
      <c r="U145" s="46">
        <f t="shared" si="218"/>
        <v>0</v>
      </c>
      <c r="V145" s="46">
        <f t="shared" si="219"/>
        <v>0</v>
      </c>
      <c r="W145" s="4"/>
      <c r="X145" s="27">
        <f t="shared" si="194"/>
        <v>0</v>
      </c>
      <c r="Y145" s="27">
        <f t="shared" si="195"/>
        <v>0</v>
      </c>
      <c r="Z145" s="27">
        <f t="shared" si="196"/>
        <v>0</v>
      </c>
      <c r="AA145" s="27">
        <f t="shared" si="197"/>
        <v>0</v>
      </c>
      <c r="AB145" s="27">
        <f t="shared" si="198"/>
        <v>0</v>
      </c>
      <c r="AC145" s="27">
        <f t="shared" si="199"/>
        <v>0</v>
      </c>
      <c r="AD145" s="27">
        <f t="shared" si="200"/>
        <v>0</v>
      </c>
      <c r="AE145" s="27">
        <f t="shared" si="201"/>
        <v>0</v>
      </c>
      <c r="AF145" s="27">
        <f t="shared" si="202"/>
        <v>0</v>
      </c>
      <c r="AG145" s="27">
        <f t="shared" si="203"/>
        <v>0</v>
      </c>
      <c r="AH145" s="27">
        <f t="shared" si="204"/>
        <v>0</v>
      </c>
      <c r="AI145" s="27">
        <f t="shared" si="205"/>
        <v>0</v>
      </c>
      <c r="AJ145" s="4"/>
      <c r="AK145" s="20">
        <f>'Ward Details'!P16</f>
        <v>0</v>
      </c>
      <c r="AL145" s="20">
        <f>'Ward Details'!R16</f>
        <v>0</v>
      </c>
      <c r="AM145" s="4"/>
      <c r="AN145" s="105">
        <f t="shared" si="179"/>
        <v>0</v>
      </c>
      <c r="AO145" s="105">
        <f t="shared" si="180"/>
        <v>0</v>
      </c>
      <c r="AP145" s="105">
        <f t="shared" si="181"/>
        <v>0</v>
      </c>
      <c r="AQ145" s="105">
        <f t="shared" si="182"/>
        <v>0</v>
      </c>
      <c r="AR145" s="105">
        <f t="shared" si="183"/>
        <v>0</v>
      </c>
      <c r="AS145" s="105">
        <f t="shared" si="184"/>
        <v>0</v>
      </c>
      <c r="AT145" s="105">
        <f t="shared" si="185"/>
        <v>0</v>
      </c>
      <c r="AU145" s="105">
        <f t="shared" si="186"/>
        <v>0</v>
      </c>
      <c r="AV145" s="105">
        <f t="shared" si="187"/>
        <v>0</v>
      </c>
      <c r="AW145" s="105">
        <f t="shared" si="188"/>
        <v>0</v>
      </c>
      <c r="AX145" s="105">
        <f t="shared" si="189"/>
        <v>0</v>
      </c>
      <c r="AY145" s="105">
        <f t="shared" si="190"/>
        <v>0</v>
      </c>
      <c r="AZ145" s="39"/>
    </row>
    <row r="146" spans="1:52" ht="12.75" hidden="1">
      <c r="A146" s="44" t="str">
        <f>'Ward Details'!A17</f>
        <v>Ward 11</v>
      </c>
      <c r="B146" s="20">
        <f>'Ward Details'!O17</f>
        <v>0</v>
      </c>
      <c r="C146" s="20">
        <f>'Ward Details'!Q17</f>
        <v>0</v>
      </c>
      <c r="D146" s="20"/>
      <c r="E146" s="20">
        <f t="shared" si="206"/>
        <v>0.5</v>
      </c>
      <c r="F146" s="20">
        <f t="shared" si="207"/>
        <v>0.5</v>
      </c>
      <c r="G146" s="4"/>
      <c r="H146" s="4">
        <f t="shared" si="191"/>
        <v>0</v>
      </c>
      <c r="I146" s="4">
        <f t="shared" si="192"/>
        <v>0</v>
      </c>
      <c r="J146" s="4"/>
      <c r="K146" s="46">
        <f t="shared" si="208"/>
        <v>0</v>
      </c>
      <c r="L146" s="46">
        <f t="shared" si="209"/>
        <v>0.78</v>
      </c>
      <c r="M146" s="46">
        <f t="shared" si="210"/>
        <v>0</v>
      </c>
      <c r="N146" s="46">
        <f t="shared" si="211"/>
        <v>0</v>
      </c>
      <c r="O146" s="46">
        <f t="shared" si="212"/>
        <v>0</v>
      </c>
      <c r="P146" s="46">
        <f t="shared" si="213"/>
        <v>0.05</v>
      </c>
      <c r="Q146" s="46">
        <f t="shared" si="214"/>
        <v>1</v>
      </c>
      <c r="R146" s="46">
        <f t="shared" si="215"/>
        <v>0</v>
      </c>
      <c r="S146" s="46">
        <f t="shared" si="216"/>
        <v>0.17</v>
      </c>
      <c r="T146" s="46">
        <f t="shared" si="217"/>
        <v>0</v>
      </c>
      <c r="U146" s="46">
        <f t="shared" si="218"/>
        <v>0</v>
      </c>
      <c r="V146" s="46">
        <f t="shared" si="219"/>
        <v>0</v>
      </c>
      <c r="W146" s="4"/>
      <c r="X146" s="27">
        <f t="shared" si="194"/>
        <v>0</v>
      </c>
      <c r="Y146" s="27">
        <f t="shared" si="195"/>
        <v>0</v>
      </c>
      <c r="Z146" s="27">
        <f t="shared" si="196"/>
        <v>0</v>
      </c>
      <c r="AA146" s="27">
        <f t="shared" si="197"/>
        <v>0</v>
      </c>
      <c r="AB146" s="27">
        <f t="shared" si="198"/>
        <v>0</v>
      </c>
      <c r="AC146" s="27">
        <f t="shared" si="199"/>
        <v>0</v>
      </c>
      <c r="AD146" s="27">
        <f t="shared" si="200"/>
        <v>0</v>
      </c>
      <c r="AE146" s="27">
        <f t="shared" si="201"/>
        <v>0</v>
      </c>
      <c r="AF146" s="27">
        <f t="shared" si="202"/>
        <v>0</v>
      </c>
      <c r="AG146" s="27">
        <f t="shared" si="203"/>
        <v>0</v>
      </c>
      <c r="AH146" s="27">
        <f t="shared" si="204"/>
        <v>0</v>
      </c>
      <c r="AI146" s="27">
        <f t="shared" si="205"/>
        <v>0</v>
      </c>
      <c r="AJ146" s="4"/>
      <c r="AK146" s="20">
        <f>'Ward Details'!P17</f>
        <v>0</v>
      </c>
      <c r="AL146" s="20">
        <f>'Ward Details'!R17</f>
        <v>0</v>
      </c>
      <c r="AM146" s="4"/>
      <c r="AN146" s="105">
        <f t="shared" si="179"/>
        <v>0</v>
      </c>
      <c r="AO146" s="105">
        <f t="shared" si="180"/>
        <v>0</v>
      </c>
      <c r="AP146" s="105">
        <f t="shared" si="181"/>
        <v>0</v>
      </c>
      <c r="AQ146" s="105">
        <f t="shared" si="182"/>
        <v>0</v>
      </c>
      <c r="AR146" s="105">
        <f t="shared" si="183"/>
        <v>0</v>
      </c>
      <c r="AS146" s="105">
        <f t="shared" si="184"/>
        <v>0</v>
      </c>
      <c r="AT146" s="105">
        <f t="shared" si="185"/>
        <v>0</v>
      </c>
      <c r="AU146" s="105">
        <f t="shared" si="186"/>
        <v>0</v>
      </c>
      <c r="AV146" s="105">
        <f t="shared" si="187"/>
        <v>0</v>
      </c>
      <c r="AW146" s="105">
        <f t="shared" si="188"/>
        <v>0</v>
      </c>
      <c r="AX146" s="105">
        <f t="shared" si="189"/>
        <v>0</v>
      </c>
      <c r="AY146" s="105">
        <f t="shared" si="190"/>
        <v>0</v>
      </c>
      <c r="AZ146" s="39"/>
    </row>
    <row r="147" spans="1:52" ht="12.75" hidden="1">
      <c r="A147" s="44" t="str">
        <f>'Ward Details'!A18</f>
        <v>Ward 12</v>
      </c>
      <c r="B147" s="20">
        <f>'Ward Details'!O18</f>
        <v>0</v>
      </c>
      <c r="C147" s="20">
        <f>'Ward Details'!Q18</f>
        <v>0</v>
      </c>
      <c r="D147" s="20"/>
      <c r="E147" s="20">
        <f t="shared" si="206"/>
        <v>0.5</v>
      </c>
      <c r="F147" s="20">
        <f t="shared" si="207"/>
        <v>0.5</v>
      </c>
      <c r="G147" s="4"/>
      <c r="H147" s="4">
        <f t="shared" si="191"/>
        <v>0</v>
      </c>
      <c r="I147" s="4">
        <f t="shared" si="192"/>
        <v>0</v>
      </c>
      <c r="J147" s="4"/>
      <c r="K147" s="46">
        <f t="shared" si="208"/>
        <v>0</v>
      </c>
      <c r="L147" s="46">
        <f t="shared" si="209"/>
        <v>0.78</v>
      </c>
      <c r="M147" s="46">
        <f t="shared" si="210"/>
        <v>0</v>
      </c>
      <c r="N147" s="46">
        <f t="shared" si="211"/>
        <v>0</v>
      </c>
      <c r="O147" s="46">
        <f t="shared" si="212"/>
        <v>0</v>
      </c>
      <c r="P147" s="46">
        <f t="shared" si="213"/>
        <v>0.05</v>
      </c>
      <c r="Q147" s="46">
        <f t="shared" si="214"/>
        <v>1</v>
      </c>
      <c r="R147" s="46">
        <f t="shared" si="215"/>
        <v>0</v>
      </c>
      <c r="S147" s="46">
        <f t="shared" si="216"/>
        <v>0.17</v>
      </c>
      <c r="T147" s="46">
        <f t="shared" si="217"/>
        <v>0</v>
      </c>
      <c r="U147" s="46">
        <f t="shared" si="218"/>
        <v>0</v>
      </c>
      <c r="V147" s="46">
        <f t="shared" si="219"/>
        <v>0</v>
      </c>
      <c r="W147" s="4"/>
      <c r="X147" s="27">
        <f t="shared" si="194"/>
        <v>0</v>
      </c>
      <c r="Y147" s="27">
        <f t="shared" si="195"/>
        <v>0</v>
      </c>
      <c r="Z147" s="27">
        <f t="shared" si="196"/>
        <v>0</v>
      </c>
      <c r="AA147" s="27">
        <f t="shared" si="197"/>
        <v>0</v>
      </c>
      <c r="AB147" s="27">
        <f t="shared" si="198"/>
        <v>0</v>
      </c>
      <c r="AC147" s="27">
        <f t="shared" si="199"/>
        <v>0</v>
      </c>
      <c r="AD147" s="27">
        <f t="shared" si="200"/>
        <v>0</v>
      </c>
      <c r="AE147" s="27">
        <f t="shared" si="201"/>
        <v>0</v>
      </c>
      <c r="AF147" s="27">
        <f t="shared" si="202"/>
        <v>0</v>
      </c>
      <c r="AG147" s="27">
        <f t="shared" si="203"/>
        <v>0</v>
      </c>
      <c r="AH147" s="27">
        <f t="shared" si="204"/>
        <v>0</v>
      </c>
      <c r="AI147" s="27">
        <f t="shared" si="205"/>
        <v>0</v>
      </c>
      <c r="AJ147" s="4"/>
      <c r="AK147" s="20">
        <f>'Ward Details'!P18</f>
        <v>0</v>
      </c>
      <c r="AL147" s="20">
        <f>'Ward Details'!R18</f>
        <v>0</v>
      </c>
      <c r="AM147" s="4"/>
      <c r="AN147" s="105">
        <f t="shared" si="179"/>
        <v>0</v>
      </c>
      <c r="AO147" s="105">
        <f t="shared" si="180"/>
        <v>0</v>
      </c>
      <c r="AP147" s="105">
        <f t="shared" si="181"/>
        <v>0</v>
      </c>
      <c r="AQ147" s="105">
        <f t="shared" si="182"/>
        <v>0</v>
      </c>
      <c r="AR147" s="105">
        <f t="shared" si="183"/>
        <v>0</v>
      </c>
      <c r="AS147" s="105">
        <f t="shared" si="184"/>
        <v>0</v>
      </c>
      <c r="AT147" s="105">
        <f t="shared" si="185"/>
        <v>0</v>
      </c>
      <c r="AU147" s="105">
        <f t="shared" si="186"/>
        <v>0</v>
      </c>
      <c r="AV147" s="105">
        <f t="shared" si="187"/>
        <v>0</v>
      </c>
      <c r="AW147" s="105">
        <f t="shared" si="188"/>
        <v>0</v>
      </c>
      <c r="AX147" s="105">
        <f t="shared" si="189"/>
        <v>0</v>
      </c>
      <c r="AY147" s="105">
        <f t="shared" si="190"/>
        <v>0</v>
      </c>
      <c r="AZ147" s="39"/>
    </row>
    <row r="148" spans="1:52" ht="12.75" hidden="1">
      <c r="A148" s="44" t="str">
        <f>'Ward Details'!A19</f>
        <v>Ward 13</v>
      </c>
      <c r="B148" s="20">
        <f>'Ward Details'!O19</f>
        <v>0</v>
      </c>
      <c r="C148" s="20">
        <f>'Ward Details'!Q19</f>
        <v>0</v>
      </c>
      <c r="D148" s="20"/>
      <c r="E148" s="20">
        <f t="shared" si="206"/>
        <v>0.5</v>
      </c>
      <c r="F148" s="20">
        <f t="shared" si="207"/>
        <v>0.5</v>
      </c>
      <c r="G148" s="4"/>
      <c r="H148" s="4">
        <f t="shared" si="191"/>
        <v>0</v>
      </c>
      <c r="I148" s="4">
        <f t="shared" si="192"/>
        <v>0</v>
      </c>
      <c r="J148" s="4"/>
      <c r="K148" s="46">
        <f t="shared" si="208"/>
        <v>0</v>
      </c>
      <c r="L148" s="46">
        <f t="shared" si="209"/>
        <v>0.78</v>
      </c>
      <c r="M148" s="46">
        <f t="shared" si="210"/>
        <v>0</v>
      </c>
      <c r="N148" s="46">
        <f t="shared" si="211"/>
        <v>0</v>
      </c>
      <c r="O148" s="46">
        <f t="shared" si="212"/>
        <v>0</v>
      </c>
      <c r="P148" s="46">
        <f t="shared" si="213"/>
        <v>0.05</v>
      </c>
      <c r="Q148" s="46">
        <f t="shared" si="214"/>
        <v>1</v>
      </c>
      <c r="R148" s="46">
        <f t="shared" si="215"/>
        <v>0</v>
      </c>
      <c r="S148" s="46">
        <f t="shared" si="216"/>
        <v>0.17</v>
      </c>
      <c r="T148" s="46">
        <f t="shared" si="217"/>
        <v>0</v>
      </c>
      <c r="U148" s="46">
        <f t="shared" si="218"/>
        <v>0</v>
      </c>
      <c r="V148" s="46">
        <f t="shared" si="219"/>
        <v>0</v>
      </c>
      <c r="W148" s="4"/>
      <c r="X148" s="27">
        <f t="shared" si="194"/>
        <v>0</v>
      </c>
      <c r="Y148" s="27">
        <f t="shared" si="195"/>
        <v>0</v>
      </c>
      <c r="Z148" s="27">
        <f t="shared" si="196"/>
        <v>0</v>
      </c>
      <c r="AA148" s="27">
        <f t="shared" si="197"/>
        <v>0</v>
      </c>
      <c r="AB148" s="27">
        <f t="shared" si="198"/>
        <v>0</v>
      </c>
      <c r="AC148" s="27">
        <f t="shared" si="199"/>
        <v>0</v>
      </c>
      <c r="AD148" s="27">
        <f t="shared" si="200"/>
        <v>0</v>
      </c>
      <c r="AE148" s="27">
        <f t="shared" si="201"/>
        <v>0</v>
      </c>
      <c r="AF148" s="27">
        <f t="shared" si="202"/>
        <v>0</v>
      </c>
      <c r="AG148" s="27">
        <f t="shared" si="203"/>
        <v>0</v>
      </c>
      <c r="AH148" s="27">
        <f t="shared" si="204"/>
        <v>0</v>
      </c>
      <c r="AI148" s="27">
        <f t="shared" si="205"/>
        <v>0</v>
      </c>
      <c r="AJ148" s="4"/>
      <c r="AK148" s="20">
        <f>'Ward Details'!P19</f>
        <v>0</v>
      </c>
      <c r="AL148" s="20">
        <f>'Ward Details'!R19</f>
        <v>0</v>
      </c>
      <c r="AM148" s="4"/>
      <c r="AN148" s="105">
        <f t="shared" si="179"/>
        <v>0</v>
      </c>
      <c r="AO148" s="105">
        <f t="shared" si="180"/>
        <v>0</v>
      </c>
      <c r="AP148" s="105">
        <f t="shared" si="181"/>
        <v>0</v>
      </c>
      <c r="AQ148" s="105">
        <f t="shared" si="182"/>
        <v>0</v>
      </c>
      <c r="AR148" s="105">
        <f t="shared" si="183"/>
        <v>0</v>
      </c>
      <c r="AS148" s="105">
        <f t="shared" si="184"/>
        <v>0</v>
      </c>
      <c r="AT148" s="105">
        <f t="shared" si="185"/>
        <v>0</v>
      </c>
      <c r="AU148" s="105">
        <f t="shared" si="186"/>
        <v>0</v>
      </c>
      <c r="AV148" s="105">
        <f t="shared" si="187"/>
        <v>0</v>
      </c>
      <c r="AW148" s="105">
        <f t="shared" si="188"/>
        <v>0</v>
      </c>
      <c r="AX148" s="105">
        <f t="shared" si="189"/>
        <v>0</v>
      </c>
      <c r="AY148" s="105">
        <f t="shared" si="190"/>
        <v>0</v>
      </c>
      <c r="AZ148" s="39"/>
    </row>
    <row r="149" spans="1:52" ht="12.75" hidden="1">
      <c r="A149" s="44" t="str">
        <f>'Ward Details'!A20</f>
        <v>Ward 14</v>
      </c>
      <c r="B149" s="20">
        <f>'Ward Details'!O20</f>
        <v>0</v>
      </c>
      <c r="C149" s="20">
        <f>'Ward Details'!Q20</f>
        <v>0</v>
      </c>
      <c r="D149" s="20"/>
      <c r="E149" s="20">
        <f t="shared" si="206"/>
        <v>0.5</v>
      </c>
      <c r="F149" s="20">
        <f t="shared" si="207"/>
        <v>0.5</v>
      </c>
      <c r="G149" s="4"/>
      <c r="H149" s="4">
        <f t="shared" si="191"/>
        <v>0</v>
      </c>
      <c r="I149" s="4">
        <f t="shared" si="192"/>
        <v>0</v>
      </c>
      <c r="J149" s="4"/>
      <c r="K149" s="46">
        <f t="shared" si="208"/>
        <v>0</v>
      </c>
      <c r="L149" s="46">
        <f t="shared" si="209"/>
        <v>0.78</v>
      </c>
      <c r="M149" s="46">
        <f t="shared" si="210"/>
        <v>0</v>
      </c>
      <c r="N149" s="46">
        <f t="shared" si="211"/>
        <v>0</v>
      </c>
      <c r="O149" s="46">
        <f t="shared" si="212"/>
        <v>0</v>
      </c>
      <c r="P149" s="46">
        <f t="shared" si="213"/>
        <v>0.05</v>
      </c>
      <c r="Q149" s="46">
        <f t="shared" si="214"/>
        <v>1</v>
      </c>
      <c r="R149" s="46">
        <f t="shared" si="215"/>
        <v>0</v>
      </c>
      <c r="S149" s="46">
        <f t="shared" si="216"/>
        <v>0.17</v>
      </c>
      <c r="T149" s="46">
        <f t="shared" si="217"/>
        <v>0</v>
      </c>
      <c r="U149" s="46">
        <f t="shared" si="218"/>
        <v>0</v>
      </c>
      <c r="V149" s="46">
        <f t="shared" si="219"/>
        <v>0</v>
      </c>
      <c r="W149" s="4"/>
      <c r="X149" s="27">
        <f t="shared" si="194"/>
        <v>0</v>
      </c>
      <c r="Y149" s="27">
        <f t="shared" si="195"/>
        <v>0</v>
      </c>
      <c r="Z149" s="27">
        <f t="shared" si="196"/>
        <v>0</v>
      </c>
      <c r="AA149" s="27">
        <f t="shared" si="197"/>
        <v>0</v>
      </c>
      <c r="AB149" s="27">
        <f t="shared" si="198"/>
        <v>0</v>
      </c>
      <c r="AC149" s="27">
        <f t="shared" si="199"/>
        <v>0</v>
      </c>
      <c r="AD149" s="27">
        <f t="shared" si="200"/>
        <v>0</v>
      </c>
      <c r="AE149" s="27">
        <f t="shared" si="201"/>
        <v>0</v>
      </c>
      <c r="AF149" s="27">
        <f t="shared" si="202"/>
        <v>0</v>
      </c>
      <c r="AG149" s="27">
        <f t="shared" si="203"/>
        <v>0</v>
      </c>
      <c r="AH149" s="27">
        <f t="shared" si="204"/>
        <v>0</v>
      </c>
      <c r="AI149" s="27">
        <f t="shared" si="205"/>
        <v>0</v>
      </c>
      <c r="AJ149" s="4"/>
      <c r="AK149" s="20">
        <f>'Ward Details'!P20</f>
        <v>0</v>
      </c>
      <c r="AL149" s="20">
        <f>'Ward Details'!R20</f>
        <v>0</v>
      </c>
      <c r="AM149" s="4"/>
      <c r="AN149" s="105">
        <f t="shared" si="179"/>
        <v>0</v>
      </c>
      <c r="AO149" s="105">
        <f t="shared" si="180"/>
        <v>0</v>
      </c>
      <c r="AP149" s="105">
        <f t="shared" si="181"/>
        <v>0</v>
      </c>
      <c r="AQ149" s="105">
        <f t="shared" si="182"/>
        <v>0</v>
      </c>
      <c r="AR149" s="105">
        <f t="shared" si="183"/>
        <v>0</v>
      </c>
      <c r="AS149" s="105">
        <f t="shared" si="184"/>
        <v>0</v>
      </c>
      <c r="AT149" s="105">
        <f t="shared" si="185"/>
        <v>0</v>
      </c>
      <c r="AU149" s="105">
        <f t="shared" si="186"/>
        <v>0</v>
      </c>
      <c r="AV149" s="105">
        <f t="shared" si="187"/>
        <v>0</v>
      </c>
      <c r="AW149" s="105">
        <f t="shared" si="188"/>
        <v>0</v>
      </c>
      <c r="AX149" s="105">
        <f t="shared" si="189"/>
        <v>0</v>
      </c>
      <c r="AY149" s="105">
        <f t="shared" si="190"/>
        <v>0</v>
      </c>
      <c r="AZ149" s="39"/>
    </row>
    <row r="150" spans="1:52" ht="12.75" hidden="1">
      <c r="A150" s="44" t="str">
        <f>'Ward Details'!A21</f>
        <v>Ward 15</v>
      </c>
      <c r="B150" s="20">
        <f>'Ward Details'!O21</f>
        <v>0</v>
      </c>
      <c r="C150" s="20">
        <f>'Ward Details'!Q21</f>
        <v>0</v>
      </c>
      <c r="D150" s="20"/>
      <c r="E150" s="20">
        <f t="shared" si="206"/>
        <v>0.5</v>
      </c>
      <c r="F150" s="20">
        <f t="shared" si="207"/>
        <v>0.5</v>
      </c>
      <c r="G150" s="4"/>
      <c r="H150" s="4">
        <f t="shared" si="191"/>
        <v>0</v>
      </c>
      <c r="I150" s="4">
        <f t="shared" si="192"/>
        <v>0</v>
      </c>
      <c r="J150" s="4"/>
      <c r="K150" s="46">
        <f t="shared" si="208"/>
        <v>0</v>
      </c>
      <c r="L150" s="46">
        <f t="shared" si="209"/>
        <v>0.78</v>
      </c>
      <c r="M150" s="46">
        <f t="shared" si="210"/>
        <v>0</v>
      </c>
      <c r="N150" s="46">
        <f t="shared" si="211"/>
        <v>0</v>
      </c>
      <c r="O150" s="46">
        <f t="shared" si="212"/>
        <v>0</v>
      </c>
      <c r="P150" s="46">
        <f t="shared" si="213"/>
        <v>0.05</v>
      </c>
      <c r="Q150" s="46">
        <f t="shared" si="214"/>
        <v>1</v>
      </c>
      <c r="R150" s="46">
        <f t="shared" si="215"/>
        <v>0</v>
      </c>
      <c r="S150" s="46">
        <f t="shared" si="216"/>
        <v>0.17</v>
      </c>
      <c r="T150" s="46">
        <f t="shared" si="217"/>
        <v>0</v>
      </c>
      <c r="U150" s="46">
        <f t="shared" si="218"/>
        <v>0</v>
      </c>
      <c r="V150" s="46">
        <f t="shared" si="219"/>
        <v>0</v>
      </c>
      <c r="W150" s="4"/>
      <c r="X150" s="27">
        <f t="shared" si="194"/>
        <v>0</v>
      </c>
      <c r="Y150" s="27">
        <f t="shared" si="195"/>
        <v>0</v>
      </c>
      <c r="Z150" s="27">
        <f t="shared" si="196"/>
        <v>0</v>
      </c>
      <c r="AA150" s="27">
        <f t="shared" si="197"/>
        <v>0</v>
      </c>
      <c r="AB150" s="27">
        <f t="shared" si="198"/>
        <v>0</v>
      </c>
      <c r="AC150" s="27">
        <f t="shared" si="199"/>
        <v>0</v>
      </c>
      <c r="AD150" s="27">
        <f t="shared" si="200"/>
        <v>0</v>
      </c>
      <c r="AE150" s="27">
        <f t="shared" si="201"/>
        <v>0</v>
      </c>
      <c r="AF150" s="27">
        <f t="shared" si="202"/>
        <v>0</v>
      </c>
      <c r="AG150" s="27">
        <f t="shared" si="203"/>
        <v>0</v>
      </c>
      <c r="AH150" s="27">
        <f t="shared" si="204"/>
        <v>0</v>
      </c>
      <c r="AI150" s="27">
        <f t="shared" si="205"/>
        <v>0</v>
      </c>
      <c r="AJ150" s="4"/>
      <c r="AK150" s="20">
        <f>'Ward Details'!P21</f>
        <v>0</v>
      </c>
      <c r="AL150" s="20">
        <f>'Ward Details'!R21</f>
        <v>0</v>
      </c>
      <c r="AM150" s="4"/>
      <c r="AN150" s="105">
        <f t="shared" si="179"/>
        <v>0</v>
      </c>
      <c r="AO150" s="105">
        <f t="shared" si="180"/>
        <v>0</v>
      </c>
      <c r="AP150" s="105">
        <f t="shared" si="181"/>
        <v>0</v>
      </c>
      <c r="AQ150" s="105">
        <f t="shared" si="182"/>
        <v>0</v>
      </c>
      <c r="AR150" s="105">
        <f t="shared" si="183"/>
        <v>0</v>
      </c>
      <c r="AS150" s="105">
        <f t="shared" si="184"/>
        <v>0</v>
      </c>
      <c r="AT150" s="105">
        <f t="shared" si="185"/>
        <v>0</v>
      </c>
      <c r="AU150" s="105">
        <f t="shared" si="186"/>
        <v>0</v>
      </c>
      <c r="AV150" s="105">
        <f t="shared" si="187"/>
        <v>0</v>
      </c>
      <c r="AW150" s="105">
        <f t="shared" si="188"/>
        <v>0</v>
      </c>
      <c r="AX150" s="105">
        <f t="shared" si="189"/>
        <v>0</v>
      </c>
      <c r="AY150" s="105">
        <f t="shared" si="190"/>
        <v>0</v>
      </c>
      <c r="AZ150" s="39"/>
    </row>
    <row r="151" spans="1:52" ht="12.75" hidden="1">
      <c r="A151" s="44" t="str">
        <f>'Ward Details'!A22</f>
        <v>Ward 16</v>
      </c>
      <c r="B151" s="20">
        <f>'Ward Details'!O22</f>
        <v>0</v>
      </c>
      <c r="C151" s="20">
        <f>'Ward Details'!Q22</f>
        <v>0</v>
      </c>
      <c r="D151" s="20"/>
      <c r="E151" s="20">
        <f t="shared" si="206"/>
        <v>0.5</v>
      </c>
      <c r="F151" s="20">
        <f t="shared" si="207"/>
        <v>0.5</v>
      </c>
      <c r="G151" s="4"/>
      <c r="H151" s="4">
        <f t="shared" si="191"/>
        <v>0</v>
      </c>
      <c r="I151" s="4">
        <f t="shared" si="192"/>
        <v>0</v>
      </c>
      <c r="J151" s="4"/>
      <c r="K151" s="46">
        <f t="shared" si="208"/>
        <v>0</v>
      </c>
      <c r="L151" s="46">
        <f t="shared" si="209"/>
        <v>0.78</v>
      </c>
      <c r="M151" s="46">
        <f t="shared" si="210"/>
        <v>0</v>
      </c>
      <c r="N151" s="46">
        <f t="shared" si="211"/>
        <v>0</v>
      </c>
      <c r="O151" s="46">
        <f t="shared" si="212"/>
        <v>0</v>
      </c>
      <c r="P151" s="46">
        <f t="shared" si="213"/>
        <v>0.05</v>
      </c>
      <c r="Q151" s="46">
        <f t="shared" si="214"/>
        <v>1</v>
      </c>
      <c r="R151" s="46">
        <f t="shared" si="215"/>
        <v>0</v>
      </c>
      <c r="S151" s="46">
        <f t="shared" si="216"/>
        <v>0.17</v>
      </c>
      <c r="T151" s="46">
        <f t="shared" si="217"/>
        <v>0</v>
      </c>
      <c r="U151" s="46">
        <f t="shared" si="218"/>
        <v>0</v>
      </c>
      <c r="V151" s="46">
        <f t="shared" si="219"/>
        <v>0</v>
      </c>
      <c r="W151" s="4"/>
      <c r="X151" s="27">
        <f t="shared" si="194"/>
        <v>0</v>
      </c>
      <c r="Y151" s="27">
        <f t="shared" si="195"/>
        <v>0</v>
      </c>
      <c r="Z151" s="27">
        <f t="shared" si="196"/>
        <v>0</v>
      </c>
      <c r="AA151" s="27">
        <f t="shared" si="197"/>
        <v>0</v>
      </c>
      <c r="AB151" s="27">
        <f t="shared" si="198"/>
        <v>0</v>
      </c>
      <c r="AC151" s="27">
        <f t="shared" si="199"/>
        <v>0</v>
      </c>
      <c r="AD151" s="27">
        <f t="shared" si="200"/>
        <v>0</v>
      </c>
      <c r="AE151" s="27">
        <f t="shared" si="201"/>
        <v>0</v>
      </c>
      <c r="AF151" s="27">
        <f t="shared" si="202"/>
        <v>0</v>
      </c>
      <c r="AG151" s="27">
        <f t="shared" si="203"/>
        <v>0</v>
      </c>
      <c r="AH151" s="27">
        <f t="shared" si="204"/>
        <v>0</v>
      </c>
      <c r="AI151" s="27">
        <f t="shared" si="205"/>
        <v>0</v>
      </c>
      <c r="AJ151" s="4"/>
      <c r="AK151" s="20">
        <f>'Ward Details'!P22</f>
        <v>0</v>
      </c>
      <c r="AL151" s="20">
        <f>'Ward Details'!R22</f>
        <v>0</v>
      </c>
      <c r="AM151" s="4"/>
      <c r="AN151" s="105">
        <f>AK151-X151</f>
        <v>0</v>
      </c>
      <c r="AO151" s="105">
        <f>AK151-Y151</f>
        <v>0</v>
      </c>
      <c r="AP151" s="105">
        <f>AL151-Z151</f>
        <v>0</v>
      </c>
      <c r="AQ151" s="105">
        <f>AL151-AA151</f>
        <v>0</v>
      </c>
      <c r="AR151" s="105">
        <f>AK151-AB151</f>
        <v>0</v>
      </c>
      <c r="AS151" s="105">
        <f>AK151-AC151</f>
        <v>0</v>
      </c>
      <c r="AT151" s="105">
        <f>AL151-AD151</f>
        <v>0</v>
      </c>
      <c r="AU151" s="105">
        <f>AL151-AE151</f>
        <v>0</v>
      </c>
      <c r="AV151" s="105">
        <f>AK151-AF151</f>
        <v>0</v>
      </c>
      <c r="AW151" s="105">
        <f>AL151-AG151</f>
        <v>0</v>
      </c>
      <c r="AX151" s="105">
        <f>AK151-AH151</f>
        <v>0</v>
      </c>
      <c r="AY151" s="105">
        <f>AL151-AI151</f>
        <v>0</v>
      </c>
      <c r="AZ151" s="39"/>
    </row>
    <row r="152" spans="1:52" ht="12.75" hidden="1">
      <c r="A152" s="44" t="str">
        <f>'Ward Details'!A23</f>
        <v>Ward 17</v>
      </c>
      <c r="B152" s="20">
        <f>'Ward Details'!O23</f>
        <v>0</v>
      </c>
      <c r="C152" s="20">
        <f>'Ward Details'!Q23</f>
        <v>0</v>
      </c>
      <c r="D152" s="20"/>
      <c r="E152" s="20">
        <f t="shared" si="206"/>
        <v>0.5</v>
      </c>
      <c r="F152" s="20">
        <f t="shared" si="207"/>
        <v>0.5</v>
      </c>
      <c r="G152" s="4"/>
      <c r="H152" s="4">
        <f t="shared" si="191"/>
        <v>0</v>
      </c>
      <c r="I152" s="4">
        <f t="shared" si="192"/>
        <v>0</v>
      </c>
      <c r="J152" s="4"/>
      <c r="K152" s="46">
        <f t="shared" si="208"/>
        <v>0</v>
      </c>
      <c r="L152" s="46">
        <f t="shared" si="209"/>
        <v>0.78</v>
      </c>
      <c r="M152" s="46">
        <f t="shared" si="210"/>
        <v>0</v>
      </c>
      <c r="N152" s="46">
        <f t="shared" si="211"/>
        <v>0</v>
      </c>
      <c r="O152" s="46">
        <f t="shared" si="212"/>
        <v>0</v>
      </c>
      <c r="P152" s="46">
        <f t="shared" si="213"/>
        <v>0.05</v>
      </c>
      <c r="Q152" s="46">
        <f t="shared" si="214"/>
        <v>1</v>
      </c>
      <c r="R152" s="46">
        <f t="shared" si="215"/>
        <v>0</v>
      </c>
      <c r="S152" s="46">
        <f t="shared" si="216"/>
        <v>0.17</v>
      </c>
      <c r="T152" s="46">
        <f t="shared" si="217"/>
        <v>0</v>
      </c>
      <c r="U152" s="46">
        <f t="shared" si="218"/>
        <v>0</v>
      </c>
      <c r="V152" s="46">
        <f t="shared" si="219"/>
        <v>0</v>
      </c>
      <c r="W152" s="4"/>
      <c r="X152" s="27">
        <f t="shared" si="194"/>
        <v>0</v>
      </c>
      <c r="Y152" s="27">
        <f t="shared" si="195"/>
        <v>0</v>
      </c>
      <c r="Z152" s="27">
        <f t="shared" si="196"/>
        <v>0</v>
      </c>
      <c r="AA152" s="27">
        <f t="shared" si="197"/>
        <v>0</v>
      </c>
      <c r="AB152" s="27">
        <f t="shared" si="198"/>
        <v>0</v>
      </c>
      <c r="AC152" s="27">
        <f t="shared" si="199"/>
        <v>0</v>
      </c>
      <c r="AD152" s="27">
        <f t="shared" si="200"/>
        <v>0</v>
      </c>
      <c r="AE152" s="27">
        <f t="shared" si="201"/>
        <v>0</v>
      </c>
      <c r="AF152" s="27">
        <f t="shared" si="202"/>
        <v>0</v>
      </c>
      <c r="AG152" s="27">
        <f t="shared" si="203"/>
        <v>0</v>
      </c>
      <c r="AH152" s="27">
        <f t="shared" si="204"/>
        <v>0</v>
      </c>
      <c r="AI152" s="27">
        <f t="shared" si="205"/>
        <v>0</v>
      </c>
      <c r="AJ152" s="4"/>
      <c r="AK152" s="20">
        <f>'Ward Details'!P23</f>
        <v>0</v>
      </c>
      <c r="AL152" s="20">
        <f>'Ward Details'!R23</f>
        <v>0</v>
      </c>
      <c r="AM152" s="4"/>
      <c r="AN152" s="105">
        <f aca="true" t="shared" si="220" ref="AN152:AN160">AK152-X152</f>
        <v>0</v>
      </c>
      <c r="AO152" s="105">
        <f aca="true" t="shared" si="221" ref="AO152:AO160">AK152-Y152</f>
        <v>0</v>
      </c>
      <c r="AP152" s="105">
        <f aca="true" t="shared" si="222" ref="AP152:AP160">AL152-Z152</f>
        <v>0</v>
      </c>
      <c r="AQ152" s="105">
        <f aca="true" t="shared" si="223" ref="AQ152:AQ160">AL152-AA152</f>
        <v>0</v>
      </c>
      <c r="AR152" s="105">
        <f aca="true" t="shared" si="224" ref="AR152:AR160">AK152-AB152</f>
        <v>0</v>
      </c>
      <c r="AS152" s="105">
        <f aca="true" t="shared" si="225" ref="AS152:AS160">AK152-AC152</f>
        <v>0</v>
      </c>
      <c r="AT152" s="105">
        <f aca="true" t="shared" si="226" ref="AT152:AT160">AL152-AD152</f>
        <v>0</v>
      </c>
      <c r="AU152" s="105">
        <f aca="true" t="shared" si="227" ref="AU152:AU160">AL152-AE152</f>
        <v>0</v>
      </c>
      <c r="AV152" s="105">
        <f aca="true" t="shared" si="228" ref="AV152:AV160">AK152-AF152</f>
        <v>0</v>
      </c>
      <c r="AW152" s="105">
        <f aca="true" t="shared" si="229" ref="AW152:AW160">AL152-AG152</f>
        <v>0</v>
      </c>
      <c r="AX152" s="105">
        <f aca="true" t="shared" si="230" ref="AX152:AX160">AK152-AH152</f>
        <v>0</v>
      </c>
      <c r="AY152" s="105">
        <f aca="true" t="shared" si="231" ref="AY152:AY160">AL152-AI152</f>
        <v>0</v>
      </c>
      <c r="AZ152" s="39"/>
    </row>
    <row r="153" spans="1:52" ht="12.75" hidden="1">
      <c r="A153" s="44" t="str">
        <f>'Ward Details'!A24</f>
        <v>Ward 18</v>
      </c>
      <c r="B153" s="20">
        <f>'Ward Details'!O24</f>
        <v>0</v>
      </c>
      <c r="C153" s="20">
        <f>'Ward Details'!Q24</f>
        <v>0</v>
      </c>
      <c r="D153" s="20"/>
      <c r="E153" s="20">
        <f t="shared" si="206"/>
        <v>0.5</v>
      </c>
      <c r="F153" s="20">
        <f t="shared" si="207"/>
        <v>0.5</v>
      </c>
      <c r="G153" s="4"/>
      <c r="H153" s="4">
        <f t="shared" si="191"/>
        <v>0</v>
      </c>
      <c r="I153" s="4">
        <f t="shared" si="192"/>
        <v>0</v>
      </c>
      <c r="J153" s="4"/>
      <c r="K153" s="46">
        <f t="shared" si="208"/>
        <v>0</v>
      </c>
      <c r="L153" s="46">
        <f t="shared" si="209"/>
        <v>0.78</v>
      </c>
      <c r="M153" s="46">
        <f t="shared" si="210"/>
        <v>0</v>
      </c>
      <c r="N153" s="46">
        <f t="shared" si="211"/>
        <v>0</v>
      </c>
      <c r="O153" s="46">
        <f t="shared" si="212"/>
        <v>0</v>
      </c>
      <c r="P153" s="46">
        <f t="shared" si="213"/>
        <v>0.05</v>
      </c>
      <c r="Q153" s="46">
        <f t="shared" si="214"/>
        <v>1</v>
      </c>
      <c r="R153" s="46">
        <f t="shared" si="215"/>
        <v>0</v>
      </c>
      <c r="S153" s="46">
        <f t="shared" si="216"/>
        <v>0.17</v>
      </c>
      <c r="T153" s="46">
        <f t="shared" si="217"/>
        <v>0</v>
      </c>
      <c r="U153" s="46">
        <f t="shared" si="218"/>
        <v>0</v>
      </c>
      <c r="V153" s="46">
        <f t="shared" si="219"/>
        <v>0</v>
      </c>
      <c r="W153" s="4"/>
      <c r="X153" s="27">
        <f t="shared" si="194"/>
        <v>0</v>
      </c>
      <c r="Y153" s="27">
        <f t="shared" si="195"/>
        <v>0</v>
      </c>
      <c r="Z153" s="27">
        <f t="shared" si="196"/>
        <v>0</v>
      </c>
      <c r="AA153" s="27">
        <f t="shared" si="197"/>
        <v>0</v>
      </c>
      <c r="AB153" s="27">
        <f t="shared" si="198"/>
        <v>0</v>
      </c>
      <c r="AC153" s="27">
        <f t="shared" si="199"/>
        <v>0</v>
      </c>
      <c r="AD153" s="27">
        <f t="shared" si="200"/>
        <v>0</v>
      </c>
      <c r="AE153" s="27">
        <f t="shared" si="201"/>
        <v>0</v>
      </c>
      <c r="AF153" s="27">
        <f t="shared" si="202"/>
        <v>0</v>
      </c>
      <c r="AG153" s="27">
        <f t="shared" si="203"/>
        <v>0</v>
      </c>
      <c r="AH153" s="27">
        <f t="shared" si="204"/>
        <v>0</v>
      </c>
      <c r="AI153" s="27">
        <f t="shared" si="205"/>
        <v>0</v>
      </c>
      <c r="AJ153" s="4"/>
      <c r="AK153" s="20">
        <f>'Ward Details'!P24</f>
        <v>0</v>
      </c>
      <c r="AL153" s="20">
        <f>'Ward Details'!R24</f>
        <v>0</v>
      </c>
      <c r="AM153" s="4"/>
      <c r="AN153" s="105">
        <f t="shared" si="220"/>
        <v>0</v>
      </c>
      <c r="AO153" s="105">
        <f t="shared" si="221"/>
        <v>0</v>
      </c>
      <c r="AP153" s="105">
        <f t="shared" si="222"/>
        <v>0</v>
      </c>
      <c r="AQ153" s="105">
        <f t="shared" si="223"/>
        <v>0</v>
      </c>
      <c r="AR153" s="105">
        <f t="shared" si="224"/>
        <v>0</v>
      </c>
      <c r="AS153" s="105">
        <f t="shared" si="225"/>
        <v>0</v>
      </c>
      <c r="AT153" s="105">
        <f t="shared" si="226"/>
        <v>0</v>
      </c>
      <c r="AU153" s="105">
        <f t="shared" si="227"/>
        <v>0</v>
      </c>
      <c r="AV153" s="105">
        <f t="shared" si="228"/>
        <v>0</v>
      </c>
      <c r="AW153" s="105">
        <f t="shared" si="229"/>
        <v>0</v>
      </c>
      <c r="AX153" s="105">
        <f t="shared" si="230"/>
        <v>0</v>
      </c>
      <c r="AY153" s="105">
        <f t="shared" si="231"/>
        <v>0</v>
      </c>
      <c r="AZ153" s="39"/>
    </row>
    <row r="154" spans="1:52" ht="12.75" hidden="1">
      <c r="A154" s="44" t="str">
        <f>'Ward Details'!A25</f>
        <v>Ward 19</v>
      </c>
      <c r="B154" s="20">
        <f>'Ward Details'!O25</f>
        <v>0</v>
      </c>
      <c r="C154" s="20">
        <f>'Ward Details'!Q25</f>
        <v>0</v>
      </c>
      <c r="D154" s="20"/>
      <c r="E154" s="20">
        <f t="shared" si="206"/>
        <v>0.5</v>
      </c>
      <c r="F154" s="20">
        <f t="shared" si="207"/>
        <v>0.5</v>
      </c>
      <c r="G154" s="4"/>
      <c r="H154" s="4">
        <f t="shared" si="191"/>
        <v>0</v>
      </c>
      <c r="I154" s="4">
        <f t="shared" si="192"/>
        <v>0</v>
      </c>
      <c r="J154" s="4"/>
      <c r="K154" s="46">
        <f t="shared" si="208"/>
        <v>0</v>
      </c>
      <c r="L154" s="46">
        <f t="shared" si="209"/>
        <v>0.78</v>
      </c>
      <c r="M154" s="46">
        <f t="shared" si="210"/>
        <v>0</v>
      </c>
      <c r="N154" s="46">
        <f t="shared" si="211"/>
        <v>0</v>
      </c>
      <c r="O154" s="46">
        <f t="shared" si="212"/>
        <v>0</v>
      </c>
      <c r="P154" s="46">
        <f t="shared" si="213"/>
        <v>0.05</v>
      </c>
      <c r="Q154" s="46">
        <f t="shared" si="214"/>
        <v>1</v>
      </c>
      <c r="R154" s="46">
        <f t="shared" si="215"/>
        <v>0</v>
      </c>
      <c r="S154" s="46">
        <f t="shared" si="216"/>
        <v>0.17</v>
      </c>
      <c r="T154" s="46">
        <f t="shared" si="217"/>
        <v>0</v>
      </c>
      <c r="U154" s="46">
        <f t="shared" si="218"/>
        <v>0</v>
      </c>
      <c r="V154" s="46">
        <f t="shared" si="219"/>
        <v>0</v>
      </c>
      <c r="W154" s="4"/>
      <c r="X154" s="27">
        <f t="shared" si="194"/>
        <v>0</v>
      </c>
      <c r="Y154" s="27">
        <f t="shared" si="195"/>
        <v>0</v>
      </c>
      <c r="Z154" s="27">
        <f t="shared" si="196"/>
        <v>0</v>
      </c>
      <c r="AA154" s="27">
        <f t="shared" si="197"/>
        <v>0</v>
      </c>
      <c r="AB154" s="27">
        <f t="shared" si="198"/>
        <v>0</v>
      </c>
      <c r="AC154" s="27">
        <f t="shared" si="199"/>
        <v>0</v>
      </c>
      <c r="AD154" s="27">
        <f t="shared" si="200"/>
        <v>0</v>
      </c>
      <c r="AE154" s="27">
        <f t="shared" si="201"/>
        <v>0</v>
      </c>
      <c r="AF154" s="27">
        <f t="shared" si="202"/>
        <v>0</v>
      </c>
      <c r="AG154" s="27">
        <f t="shared" si="203"/>
        <v>0</v>
      </c>
      <c r="AH154" s="27">
        <f t="shared" si="204"/>
        <v>0</v>
      </c>
      <c r="AI154" s="27">
        <f t="shared" si="205"/>
        <v>0</v>
      </c>
      <c r="AJ154" s="4"/>
      <c r="AK154" s="20">
        <f>'Ward Details'!P25</f>
        <v>0</v>
      </c>
      <c r="AL154" s="20">
        <f>'Ward Details'!R25</f>
        <v>0</v>
      </c>
      <c r="AM154" s="4"/>
      <c r="AN154" s="105">
        <f t="shared" si="220"/>
        <v>0</v>
      </c>
      <c r="AO154" s="105">
        <f t="shared" si="221"/>
        <v>0</v>
      </c>
      <c r="AP154" s="105">
        <f t="shared" si="222"/>
        <v>0</v>
      </c>
      <c r="AQ154" s="105">
        <f t="shared" si="223"/>
        <v>0</v>
      </c>
      <c r="AR154" s="105">
        <f t="shared" si="224"/>
        <v>0</v>
      </c>
      <c r="AS154" s="105">
        <f t="shared" si="225"/>
        <v>0</v>
      </c>
      <c r="AT154" s="105">
        <f t="shared" si="226"/>
        <v>0</v>
      </c>
      <c r="AU154" s="105">
        <f t="shared" si="227"/>
        <v>0</v>
      </c>
      <c r="AV154" s="105">
        <f t="shared" si="228"/>
        <v>0</v>
      </c>
      <c r="AW154" s="105">
        <f t="shared" si="229"/>
        <v>0</v>
      </c>
      <c r="AX154" s="105">
        <f t="shared" si="230"/>
        <v>0</v>
      </c>
      <c r="AY154" s="105">
        <f t="shared" si="231"/>
        <v>0</v>
      </c>
      <c r="AZ154" s="39"/>
    </row>
    <row r="155" spans="1:52" ht="12.75" hidden="1">
      <c r="A155" s="44" t="str">
        <f>'Ward Details'!A26</f>
        <v>Ward 20</v>
      </c>
      <c r="B155" s="20">
        <f>'Ward Details'!O26</f>
        <v>0</v>
      </c>
      <c r="C155" s="20">
        <f>'Ward Details'!Q26</f>
        <v>0</v>
      </c>
      <c r="D155" s="20"/>
      <c r="E155" s="20">
        <f t="shared" si="206"/>
        <v>0.5</v>
      </c>
      <c r="F155" s="20">
        <f t="shared" si="207"/>
        <v>0.5</v>
      </c>
      <c r="G155" s="4"/>
      <c r="H155" s="4">
        <f t="shared" si="191"/>
        <v>0</v>
      </c>
      <c r="I155" s="4">
        <f t="shared" si="192"/>
        <v>0</v>
      </c>
      <c r="J155" s="4"/>
      <c r="K155" s="46">
        <f t="shared" si="208"/>
        <v>0</v>
      </c>
      <c r="L155" s="46">
        <f t="shared" si="209"/>
        <v>0.78</v>
      </c>
      <c r="M155" s="46">
        <f t="shared" si="210"/>
        <v>0</v>
      </c>
      <c r="N155" s="46">
        <f t="shared" si="211"/>
        <v>0</v>
      </c>
      <c r="O155" s="46">
        <f t="shared" si="212"/>
        <v>0</v>
      </c>
      <c r="P155" s="46">
        <f t="shared" si="213"/>
        <v>0.05</v>
      </c>
      <c r="Q155" s="46">
        <f t="shared" si="214"/>
        <v>1</v>
      </c>
      <c r="R155" s="46">
        <f t="shared" si="215"/>
        <v>0</v>
      </c>
      <c r="S155" s="46">
        <f t="shared" si="216"/>
        <v>0.17</v>
      </c>
      <c r="T155" s="46">
        <f t="shared" si="217"/>
        <v>0</v>
      </c>
      <c r="U155" s="46">
        <f t="shared" si="218"/>
        <v>0</v>
      </c>
      <c r="V155" s="46">
        <f t="shared" si="219"/>
        <v>0</v>
      </c>
      <c r="W155" s="4"/>
      <c r="X155" s="27">
        <f t="shared" si="194"/>
        <v>0</v>
      </c>
      <c r="Y155" s="27">
        <f t="shared" si="195"/>
        <v>0</v>
      </c>
      <c r="Z155" s="27">
        <f t="shared" si="196"/>
        <v>0</v>
      </c>
      <c r="AA155" s="27">
        <f t="shared" si="197"/>
        <v>0</v>
      </c>
      <c r="AB155" s="27">
        <f t="shared" si="198"/>
        <v>0</v>
      </c>
      <c r="AC155" s="27">
        <f t="shared" si="199"/>
        <v>0</v>
      </c>
      <c r="AD155" s="27">
        <f t="shared" si="200"/>
        <v>0</v>
      </c>
      <c r="AE155" s="27">
        <f t="shared" si="201"/>
        <v>0</v>
      </c>
      <c r="AF155" s="27">
        <f t="shared" si="202"/>
        <v>0</v>
      </c>
      <c r="AG155" s="27">
        <f t="shared" si="203"/>
        <v>0</v>
      </c>
      <c r="AH155" s="27">
        <f t="shared" si="204"/>
        <v>0</v>
      </c>
      <c r="AI155" s="27">
        <f t="shared" si="205"/>
        <v>0</v>
      </c>
      <c r="AJ155" s="4"/>
      <c r="AK155" s="20">
        <f>'Ward Details'!P26</f>
        <v>0</v>
      </c>
      <c r="AL155" s="20">
        <f>'Ward Details'!R26</f>
        <v>0</v>
      </c>
      <c r="AM155" s="4"/>
      <c r="AN155" s="105">
        <f t="shared" si="220"/>
        <v>0</v>
      </c>
      <c r="AO155" s="105">
        <f t="shared" si="221"/>
        <v>0</v>
      </c>
      <c r="AP155" s="105">
        <f t="shared" si="222"/>
        <v>0</v>
      </c>
      <c r="AQ155" s="105">
        <f t="shared" si="223"/>
        <v>0</v>
      </c>
      <c r="AR155" s="105">
        <f t="shared" si="224"/>
        <v>0</v>
      </c>
      <c r="AS155" s="105">
        <f t="shared" si="225"/>
        <v>0</v>
      </c>
      <c r="AT155" s="105">
        <f t="shared" si="226"/>
        <v>0</v>
      </c>
      <c r="AU155" s="105">
        <f t="shared" si="227"/>
        <v>0</v>
      </c>
      <c r="AV155" s="105">
        <f t="shared" si="228"/>
        <v>0</v>
      </c>
      <c r="AW155" s="105">
        <f t="shared" si="229"/>
        <v>0</v>
      </c>
      <c r="AX155" s="105">
        <f t="shared" si="230"/>
        <v>0</v>
      </c>
      <c r="AY155" s="105">
        <f t="shared" si="231"/>
        <v>0</v>
      </c>
      <c r="AZ155" s="39"/>
    </row>
    <row r="156" spans="1:52" ht="12.75" hidden="1">
      <c r="A156" s="44" t="str">
        <f>'Ward Details'!A27</f>
        <v>Ward 21</v>
      </c>
      <c r="B156" s="20">
        <f>'Ward Details'!O27</f>
        <v>0</v>
      </c>
      <c r="C156" s="20">
        <f>'Ward Details'!Q27</f>
        <v>0</v>
      </c>
      <c r="D156" s="20"/>
      <c r="E156" s="20">
        <f t="shared" si="206"/>
        <v>0.5</v>
      </c>
      <c r="F156" s="20">
        <f t="shared" si="207"/>
        <v>0.5</v>
      </c>
      <c r="G156" s="4"/>
      <c r="H156" s="4">
        <f t="shared" si="191"/>
        <v>0</v>
      </c>
      <c r="I156" s="4">
        <f t="shared" si="192"/>
        <v>0</v>
      </c>
      <c r="J156" s="4"/>
      <c r="K156" s="46">
        <f t="shared" si="208"/>
        <v>0</v>
      </c>
      <c r="L156" s="46">
        <f t="shared" si="209"/>
        <v>0.78</v>
      </c>
      <c r="M156" s="46">
        <f t="shared" si="210"/>
        <v>0</v>
      </c>
      <c r="N156" s="46">
        <f t="shared" si="211"/>
        <v>0</v>
      </c>
      <c r="O156" s="46">
        <f t="shared" si="212"/>
        <v>0</v>
      </c>
      <c r="P156" s="46">
        <f t="shared" si="213"/>
        <v>0.05</v>
      </c>
      <c r="Q156" s="46">
        <f t="shared" si="214"/>
        <v>1</v>
      </c>
      <c r="R156" s="46">
        <f t="shared" si="215"/>
        <v>0</v>
      </c>
      <c r="S156" s="46">
        <f t="shared" si="216"/>
        <v>0.17</v>
      </c>
      <c r="T156" s="46">
        <f t="shared" si="217"/>
        <v>0</v>
      </c>
      <c r="U156" s="46">
        <f t="shared" si="218"/>
        <v>0</v>
      </c>
      <c r="V156" s="46">
        <f t="shared" si="219"/>
        <v>0</v>
      </c>
      <c r="W156" s="4"/>
      <c r="X156" s="27">
        <f t="shared" si="194"/>
        <v>0</v>
      </c>
      <c r="Y156" s="27">
        <f t="shared" si="195"/>
        <v>0</v>
      </c>
      <c r="Z156" s="27">
        <f t="shared" si="196"/>
        <v>0</v>
      </c>
      <c r="AA156" s="27">
        <f t="shared" si="197"/>
        <v>0</v>
      </c>
      <c r="AB156" s="27">
        <f t="shared" si="198"/>
        <v>0</v>
      </c>
      <c r="AC156" s="27">
        <f t="shared" si="199"/>
        <v>0</v>
      </c>
      <c r="AD156" s="27">
        <f t="shared" si="200"/>
        <v>0</v>
      </c>
      <c r="AE156" s="27">
        <f t="shared" si="201"/>
        <v>0</v>
      </c>
      <c r="AF156" s="27">
        <f t="shared" si="202"/>
        <v>0</v>
      </c>
      <c r="AG156" s="27">
        <f t="shared" si="203"/>
        <v>0</v>
      </c>
      <c r="AH156" s="27">
        <f t="shared" si="204"/>
        <v>0</v>
      </c>
      <c r="AI156" s="27">
        <f t="shared" si="205"/>
        <v>0</v>
      </c>
      <c r="AJ156" s="4"/>
      <c r="AK156" s="20">
        <f>'Ward Details'!P27</f>
        <v>0</v>
      </c>
      <c r="AL156" s="20">
        <f>'Ward Details'!R27</f>
        <v>0</v>
      </c>
      <c r="AM156" s="4"/>
      <c r="AN156" s="105">
        <f t="shared" si="220"/>
        <v>0</v>
      </c>
      <c r="AO156" s="105">
        <f t="shared" si="221"/>
        <v>0</v>
      </c>
      <c r="AP156" s="105">
        <f t="shared" si="222"/>
        <v>0</v>
      </c>
      <c r="AQ156" s="105">
        <f t="shared" si="223"/>
        <v>0</v>
      </c>
      <c r="AR156" s="105">
        <f t="shared" si="224"/>
        <v>0</v>
      </c>
      <c r="AS156" s="105">
        <f t="shared" si="225"/>
        <v>0</v>
      </c>
      <c r="AT156" s="105">
        <f t="shared" si="226"/>
        <v>0</v>
      </c>
      <c r="AU156" s="105">
        <f t="shared" si="227"/>
        <v>0</v>
      </c>
      <c r="AV156" s="105">
        <f t="shared" si="228"/>
        <v>0</v>
      </c>
      <c r="AW156" s="105">
        <f t="shared" si="229"/>
        <v>0</v>
      </c>
      <c r="AX156" s="105">
        <f t="shared" si="230"/>
        <v>0</v>
      </c>
      <c r="AY156" s="105">
        <f t="shared" si="231"/>
        <v>0</v>
      </c>
      <c r="AZ156" s="39"/>
    </row>
    <row r="157" spans="1:52" ht="12.75" hidden="1">
      <c r="A157" s="44" t="str">
        <f>'Ward Details'!A28</f>
        <v>Ward 22</v>
      </c>
      <c r="B157" s="20">
        <f>'Ward Details'!O28</f>
        <v>0</v>
      </c>
      <c r="C157" s="20">
        <f>'Ward Details'!Q28</f>
        <v>0</v>
      </c>
      <c r="D157" s="20"/>
      <c r="E157" s="20">
        <f t="shared" si="206"/>
        <v>0.5</v>
      </c>
      <c r="F157" s="20">
        <f t="shared" si="207"/>
        <v>0.5</v>
      </c>
      <c r="G157" s="4"/>
      <c r="H157" s="4">
        <f t="shared" si="191"/>
        <v>0</v>
      </c>
      <c r="I157" s="4">
        <f t="shared" si="192"/>
        <v>0</v>
      </c>
      <c r="J157" s="4"/>
      <c r="K157" s="46">
        <f t="shared" si="208"/>
        <v>0</v>
      </c>
      <c r="L157" s="46">
        <f t="shared" si="209"/>
        <v>0.78</v>
      </c>
      <c r="M157" s="46">
        <f t="shared" si="210"/>
        <v>0</v>
      </c>
      <c r="N157" s="46">
        <f t="shared" si="211"/>
        <v>0</v>
      </c>
      <c r="O157" s="46">
        <f t="shared" si="212"/>
        <v>0</v>
      </c>
      <c r="P157" s="46">
        <f t="shared" si="213"/>
        <v>0.05</v>
      </c>
      <c r="Q157" s="46">
        <f t="shared" si="214"/>
        <v>1</v>
      </c>
      <c r="R157" s="46">
        <f t="shared" si="215"/>
        <v>0</v>
      </c>
      <c r="S157" s="46">
        <f t="shared" si="216"/>
        <v>0.17</v>
      </c>
      <c r="T157" s="46">
        <f t="shared" si="217"/>
        <v>0</v>
      </c>
      <c r="U157" s="46">
        <f t="shared" si="218"/>
        <v>0</v>
      </c>
      <c r="V157" s="46">
        <f t="shared" si="219"/>
        <v>0</v>
      </c>
      <c r="W157" s="4"/>
      <c r="X157" s="27">
        <f t="shared" si="194"/>
        <v>0</v>
      </c>
      <c r="Y157" s="27">
        <f t="shared" si="195"/>
        <v>0</v>
      </c>
      <c r="Z157" s="27">
        <f t="shared" si="196"/>
        <v>0</v>
      </c>
      <c r="AA157" s="27">
        <f t="shared" si="197"/>
        <v>0</v>
      </c>
      <c r="AB157" s="27">
        <f t="shared" si="198"/>
        <v>0</v>
      </c>
      <c r="AC157" s="27">
        <f t="shared" si="199"/>
        <v>0</v>
      </c>
      <c r="AD157" s="27">
        <f t="shared" si="200"/>
        <v>0</v>
      </c>
      <c r="AE157" s="27">
        <f t="shared" si="201"/>
        <v>0</v>
      </c>
      <c r="AF157" s="27">
        <f t="shared" si="202"/>
        <v>0</v>
      </c>
      <c r="AG157" s="27">
        <f t="shared" si="203"/>
        <v>0</v>
      </c>
      <c r="AH157" s="27">
        <f t="shared" si="204"/>
        <v>0</v>
      </c>
      <c r="AI157" s="27">
        <f t="shared" si="205"/>
        <v>0</v>
      </c>
      <c r="AJ157" s="4"/>
      <c r="AK157" s="20">
        <f>'Ward Details'!P28</f>
        <v>0</v>
      </c>
      <c r="AL157" s="20">
        <f>'Ward Details'!R28</f>
        <v>0</v>
      </c>
      <c r="AM157" s="4"/>
      <c r="AN157" s="105">
        <f t="shared" si="220"/>
        <v>0</v>
      </c>
      <c r="AO157" s="105">
        <f t="shared" si="221"/>
        <v>0</v>
      </c>
      <c r="AP157" s="105">
        <f t="shared" si="222"/>
        <v>0</v>
      </c>
      <c r="AQ157" s="105">
        <f t="shared" si="223"/>
        <v>0</v>
      </c>
      <c r="AR157" s="105">
        <f t="shared" si="224"/>
        <v>0</v>
      </c>
      <c r="AS157" s="105">
        <f t="shared" si="225"/>
        <v>0</v>
      </c>
      <c r="AT157" s="105">
        <f t="shared" si="226"/>
        <v>0</v>
      </c>
      <c r="AU157" s="105">
        <f t="shared" si="227"/>
        <v>0</v>
      </c>
      <c r="AV157" s="105">
        <f t="shared" si="228"/>
        <v>0</v>
      </c>
      <c r="AW157" s="105">
        <f t="shared" si="229"/>
        <v>0</v>
      </c>
      <c r="AX157" s="105">
        <f t="shared" si="230"/>
        <v>0</v>
      </c>
      <c r="AY157" s="105">
        <f t="shared" si="231"/>
        <v>0</v>
      </c>
      <c r="AZ157" s="39"/>
    </row>
    <row r="158" spans="1:52" ht="12.75" hidden="1">
      <c r="A158" s="44" t="str">
        <f>'Ward Details'!A29</f>
        <v>Ward 23</v>
      </c>
      <c r="B158" s="20">
        <f>'Ward Details'!O29</f>
        <v>0</v>
      </c>
      <c r="C158" s="20">
        <f>'Ward Details'!Q29</f>
        <v>0</v>
      </c>
      <c r="D158" s="20"/>
      <c r="E158" s="20">
        <f t="shared" si="206"/>
        <v>0.5</v>
      </c>
      <c r="F158" s="20">
        <f t="shared" si="207"/>
        <v>0.5</v>
      </c>
      <c r="G158" s="4"/>
      <c r="H158" s="4">
        <f t="shared" si="191"/>
        <v>0</v>
      </c>
      <c r="I158" s="4">
        <f t="shared" si="192"/>
        <v>0</v>
      </c>
      <c r="J158" s="4"/>
      <c r="K158" s="46">
        <f t="shared" si="208"/>
        <v>0</v>
      </c>
      <c r="L158" s="46">
        <f t="shared" si="209"/>
        <v>0.78</v>
      </c>
      <c r="M158" s="46">
        <f t="shared" si="210"/>
        <v>0</v>
      </c>
      <c r="N158" s="46">
        <f t="shared" si="211"/>
        <v>0</v>
      </c>
      <c r="O158" s="46">
        <f t="shared" si="212"/>
        <v>0</v>
      </c>
      <c r="P158" s="46">
        <f t="shared" si="213"/>
        <v>0.05</v>
      </c>
      <c r="Q158" s="46">
        <f t="shared" si="214"/>
        <v>1</v>
      </c>
      <c r="R158" s="46">
        <f t="shared" si="215"/>
        <v>0</v>
      </c>
      <c r="S158" s="46">
        <f t="shared" si="216"/>
        <v>0.17</v>
      </c>
      <c r="T158" s="46">
        <f t="shared" si="217"/>
        <v>0</v>
      </c>
      <c r="U158" s="46">
        <f t="shared" si="218"/>
        <v>0</v>
      </c>
      <c r="V158" s="46">
        <f t="shared" si="219"/>
        <v>0</v>
      </c>
      <c r="W158" s="4"/>
      <c r="X158" s="27">
        <f t="shared" si="194"/>
        <v>0</v>
      </c>
      <c r="Y158" s="27">
        <f t="shared" si="195"/>
        <v>0</v>
      </c>
      <c r="Z158" s="27">
        <f t="shared" si="196"/>
        <v>0</v>
      </c>
      <c r="AA158" s="27">
        <f t="shared" si="197"/>
        <v>0</v>
      </c>
      <c r="AB158" s="27">
        <f t="shared" si="198"/>
        <v>0</v>
      </c>
      <c r="AC158" s="27">
        <f t="shared" si="199"/>
        <v>0</v>
      </c>
      <c r="AD158" s="27">
        <f t="shared" si="200"/>
        <v>0</v>
      </c>
      <c r="AE158" s="27">
        <f t="shared" si="201"/>
        <v>0</v>
      </c>
      <c r="AF158" s="27">
        <f t="shared" si="202"/>
        <v>0</v>
      </c>
      <c r="AG158" s="27">
        <f t="shared" si="203"/>
        <v>0</v>
      </c>
      <c r="AH158" s="27">
        <f t="shared" si="204"/>
        <v>0</v>
      </c>
      <c r="AI158" s="27">
        <f t="shared" si="205"/>
        <v>0</v>
      </c>
      <c r="AJ158" s="4"/>
      <c r="AK158" s="20">
        <f>'Ward Details'!P29</f>
        <v>0</v>
      </c>
      <c r="AL158" s="20">
        <f>'Ward Details'!R29</f>
        <v>0</v>
      </c>
      <c r="AM158" s="4"/>
      <c r="AN158" s="105">
        <f t="shared" si="220"/>
        <v>0</v>
      </c>
      <c r="AO158" s="105">
        <f t="shared" si="221"/>
        <v>0</v>
      </c>
      <c r="AP158" s="105">
        <f t="shared" si="222"/>
        <v>0</v>
      </c>
      <c r="AQ158" s="105">
        <f t="shared" si="223"/>
        <v>0</v>
      </c>
      <c r="AR158" s="105">
        <f t="shared" si="224"/>
        <v>0</v>
      </c>
      <c r="AS158" s="105">
        <f t="shared" si="225"/>
        <v>0</v>
      </c>
      <c r="AT158" s="105">
        <f t="shared" si="226"/>
        <v>0</v>
      </c>
      <c r="AU158" s="105">
        <f t="shared" si="227"/>
        <v>0</v>
      </c>
      <c r="AV158" s="105">
        <f t="shared" si="228"/>
        <v>0</v>
      </c>
      <c r="AW158" s="105">
        <f t="shared" si="229"/>
        <v>0</v>
      </c>
      <c r="AX158" s="105">
        <f t="shared" si="230"/>
        <v>0</v>
      </c>
      <c r="AY158" s="105">
        <f t="shared" si="231"/>
        <v>0</v>
      </c>
      <c r="AZ158" s="39"/>
    </row>
    <row r="159" spans="1:52" ht="12.75" hidden="1">
      <c r="A159" s="44" t="str">
        <f>'Ward Details'!A30</f>
        <v>Ward 24</v>
      </c>
      <c r="B159" s="20">
        <f>'Ward Details'!O30</f>
        <v>0</v>
      </c>
      <c r="C159" s="20">
        <f>'Ward Details'!Q30</f>
        <v>0</v>
      </c>
      <c r="D159" s="20"/>
      <c r="E159" s="20">
        <f t="shared" si="206"/>
        <v>0.5</v>
      </c>
      <c r="F159" s="20">
        <f t="shared" si="207"/>
        <v>0.5</v>
      </c>
      <c r="G159" s="4"/>
      <c r="H159" s="4">
        <f t="shared" si="191"/>
        <v>0</v>
      </c>
      <c r="I159" s="4">
        <f t="shared" si="192"/>
        <v>0</v>
      </c>
      <c r="J159" s="4"/>
      <c r="K159" s="46">
        <f t="shared" si="208"/>
        <v>0</v>
      </c>
      <c r="L159" s="46">
        <f t="shared" si="209"/>
        <v>0.78</v>
      </c>
      <c r="M159" s="46">
        <f t="shared" si="210"/>
        <v>0</v>
      </c>
      <c r="N159" s="46">
        <f t="shared" si="211"/>
        <v>0</v>
      </c>
      <c r="O159" s="46">
        <f t="shared" si="212"/>
        <v>0</v>
      </c>
      <c r="P159" s="46">
        <f t="shared" si="213"/>
        <v>0.05</v>
      </c>
      <c r="Q159" s="46">
        <f t="shared" si="214"/>
        <v>1</v>
      </c>
      <c r="R159" s="46">
        <f t="shared" si="215"/>
        <v>0</v>
      </c>
      <c r="S159" s="46">
        <f t="shared" si="216"/>
        <v>0.17</v>
      </c>
      <c r="T159" s="46">
        <f t="shared" si="217"/>
        <v>0</v>
      </c>
      <c r="U159" s="46">
        <f t="shared" si="218"/>
        <v>0</v>
      </c>
      <c r="V159" s="46">
        <f t="shared" si="219"/>
        <v>0</v>
      </c>
      <c r="W159" s="4"/>
      <c r="X159" s="27">
        <f t="shared" si="194"/>
        <v>0</v>
      </c>
      <c r="Y159" s="27">
        <f t="shared" si="195"/>
        <v>0</v>
      </c>
      <c r="Z159" s="27">
        <f t="shared" si="196"/>
        <v>0</v>
      </c>
      <c r="AA159" s="27">
        <f t="shared" si="197"/>
        <v>0</v>
      </c>
      <c r="AB159" s="27">
        <f t="shared" si="198"/>
        <v>0</v>
      </c>
      <c r="AC159" s="27">
        <f t="shared" si="199"/>
        <v>0</v>
      </c>
      <c r="AD159" s="27">
        <f t="shared" si="200"/>
        <v>0</v>
      </c>
      <c r="AE159" s="27">
        <f t="shared" si="201"/>
        <v>0</v>
      </c>
      <c r="AF159" s="27">
        <f t="shared" si="202"/>
        <v>0</v>
      </c>
      <c r="AG159" s="27">
        <f t="shared" si="203"/>
        <v>0</v>
      </c>
      <c r="AH159" s="27">
        <f t="shared" si="204"/>
        <v>0</v>
      </c>
      <c r="AI159" s="27">
        <f t="shared" si="205"/>
        <v>0</v>
      </c>
      <c r="AJ159" s="4"/>
      <c r="AK159" s="20">
        <f>'Ward Details'!P30</f>
        <v>0</v>
      </c>
      <c r="AL159" s="20">
        <f>'Ward Details'!R30</f>
        <v>0</v>
      </c>
      <c r="AM159" s="4"/>
      <c r="AN159" s="105">
        <f t="shared" si="220"/>
        <v>0</v>
      </c>
      <c r="AO159" s="105">
        <f t="shared" si="221"/>
        <v>0</v>
      </c>
      <c r="AP159" s="105">
        <f t="shared" si="222"/>
        <v>0</v>
      </c>
      <c r="AQ159" s="105">
        <f t="shared" si="223"/>
        <v>0</v>
      </c>
      <c r="AR159" s="105">
        <f t="shared" si="224"/>
        <v>0</v>
      </c>
      <c r="AS159" s="105">
        <f t="shared" si="225"/>
        <v>0</v>
      </c>
      <c r="AT159" s="105">
        <f t="shared" si="226"/>
        <v>0</v>
      </c>
      <c r="AU159" s="105">
        <f t="shared" si="227"/>
        <v>0</v>
      </c>
      <c r="AV159" s="105">
        <f t="shared" si="228"/>
        <v>0</v>
      </c>
      <c r="AW159" s="105">
        <f t="shared" si="229"/>
        <v>0</v>
      </c>
      <c r="AX159" s="105">
        <f t="shared" si="230"/>
        <v>0</v>
      </c>
      <c r="AY159" s="105">
        <f t="shared" si="231"/>
        <v>0</v>
      </c>
      <c r="AZ159" s="39"/>
    </row>
    <row r="160" spans="1:52" ht="12.75" hidden="1">
      <c r="A160" s="164" t="str">
        <f>'Ward Details'!A31</f>
        <v>Ward 25</v>
      </c>
      <c r="B160" s="20">
        <f>'Ward Details'!O31</f>
        <v>0</v>
      </c>
      <c r="C160" s="20">
        <f>'Ward Details'!Q31</f>
        <v>0</v>
      </c>
      <c r="D160" s="20"/>
      <c r="E160" s="20">
        <f t="shared" si="206"/>
        <v>0.5</v>
      </c>
      <c r="F160" s="20">
        <f t="shared" si="207"/>
        <v>0.5</v>
      </c>
      <c r="G160" s="4"/>
      <c r="H160" s="4">
        <f t="shared" si="191"/>
        <v>0</v>
      </c>
      <c r="I160" s="4">
        <f t="shared" si="192"/>
        <v>0</v>
      </c>
      <c r="J160" s="4"/>
      <c r="K160" s="46">
        <f t="shared" si="208"/>
        <v>0</v>
      </c>
      <c r="L160" s="46">
        <f t="shared" si="209"/>
        <v>0.78</v>
      </c>
      <c r="M160" s="46">
        <f t="shared" si="210"/>
        <v>0</v>
      </c>
      <c r="N160" s="46">
        <f t="shared" si="211"/>
        <v>0</v>
      </c>
      <c r="O160" s="46">
        <f t="shared" si="212"/>
        <v>0</v>
      </c>
      <c r="P160" s="46">
        <f t="shared" si="213"/>
        <v>0.05</v>
      </c>
      <c r="Q160" s="46">
        <f t="shared" si="214"/>
        <v>1</v>
      </c>
      <c r="R160" s="46">
        <f t="shared" si="215"/>
        <v>0</v>
      </c>
      <c r="S160" s="46">
        <f t="shared" si="216"/>
        <v>0.17</v>
      </c>
      <c r="T160" s="46">
        <f t="shared" si="217"/>
        <v>0</v>
      </c>
      <c r="U160" s="46">
        <f t="shared" si="218"/>
        <v>0</v>
      </c>
      <c r="V160" s="46">
        <f t="shared" si="219"/>
        <v>0</v>
      </c>
      <c r="W160" s="4"/>
      <c r="X160" s="27">
        <f t="shared" si="194"/>
        <v>0</v>
      </c>
      <c r="Y160" s="27">
        <f t="shared" si="195"/>
        <v>0</v>
      </c>
      <c r="Z160" s="27">
        <f t="shared" si="196"/>
        <v>0</v>
      </c>
      <c r="AA160" s="27">
        <f t="shared" si="197"/>
        <v>0</v>
      </c>
      <c r="AB160" s="27">
        <f t="shared" si="198"/>
        <v>0</v>
      </c>
      <c r="AC160" s="27">
        <f t="shared" si="199"/>
        <v>0</v>
      </c>
      <c r="AD160" s="27">
        <f t="shared" si="200"/>
        <v>0</v>
      </c>
      <c r="AE160" s="27">
        <f t="shared" si="201"/>
        <v>0</v>
      </c>
      <c r="AF160" s="27">
        <f t="shared" si="202"/>
        <v>0</v>
      </c>
      <c r="AG160" s="27">
        <f t="shared" si="203"/>
        <v>0</v>
      </c>
      <c r="AH160" s="27">
        <f t="shared" si="204"/>
        <v>0</v>
      </c>
      <c r="AI160" s="27">
        <f t="shared" si="205"/>
        <v>0</v>
      </c>
      <c r="AJ160" s="4"/>
      <c r="AK160" s="20">
        <f>'Ward Details'!P31</f>
        <v>0</v>
      </c>
      <c r="AL160" s="20">
        <f>'Ward Details'!R31</f>
        <v>0</v>
      </c>
      <c r="AM160" s="4"/>
      <c r="AN160" s="105">
        <f t="shared" si="220"/>
        <v>0</v>
      </c>
      <c r="AO160" s="105">
        <f t="shared" si="221"/>
        <v>0</v>
      </c>
      <c r="AP160" s="105">
        <f t="shared" si="222"/>
        <v>0</v>
      </c>
      <c r="AQ160" s="105">
        <f t="shared" si="223"/>
        <v>0</v>
      </c>
      <c r="AR160" s="105">
        <f t="shared" si="224"/>
        <v>0</v>
      </c>
      <c r="AS160" s="105">
        <f t="shared" si="225"/>
        <v>0</v>
      </c>
      <c r="AT160" s="105">
        <f t="shared" si="226"/>
        <v>0</v>
      </c>
      <c r="AU160" s="105">
        <f t="shared" si="227"/>
        <v>0</v>
      </c>
      <c r="AV160" s="105">
        <f t="shared" si="228"/>
        <v>0</v>
      </c>
      <c r="AW160" s="105">
        <f t="shared" si="229"/>
        <v>0</v>
      </c>
      <c r="AX160" s="105">
        <f t="shared" si="230"/>
        <v>0</v>
      </c>
      <c r="AY160" s="105">
        <f t="shared" si="231"/>
        <v>0</v>
      </c>
      <c r="AZ160" s="39"/>
    </row>
    <row r="162" spans="1:52" ht="12.75">
      <c r="A162" s="13"/>
      <c r="B162" s="11"/>
      <c r="C162" s="11"/>
      <c r="H162" s="11"/>
      <c r="I162" s="1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X162" s="10"/>
      <c r="Y162" s="10"/>
      <c r="Z162" s="10"/>
      <c r="AA162" s="10"/>
      <c r="AB162" s="10"/>
      <c r="AC162" s="10"/>
      <c r="AD162" s="10"/>
      <c r="AE162" s="10"/>
      <c r="AF162" s="1"/>
      <c r="AG162" s="1"/>
      <c r="AH162" s="1"/>
      <c r="AI162" s="1"/>
      <c r="AK162" s="11"/>
      <c r="AL162" s="11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</row>
    <row r="163" spans="1:52" ht="15">
      <c r="A163" s="25"/>
      <c r="B163" s="11"/>
      <c r="C163" s="11"/>
      <c r="H163" s="11"/>
      <c r="I163" s="11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X163" s="10"/>
      <c r="Y163" s="10"/>
      <c r="Z163" s="10"/>
      <c r="AA163" s="10"/>
      <c r="AB163" s="10"/>
      <c r="AC163" s="10"/>
      <c r="AD163" s="10"/>
      <c r="AE163" s="10"/>
      <c r="AF163" s="1"/>
      <c r="AG163" s="1"/>
      <c r="AH163" s="1"/>
      <c r="AI163" s="1"/>
      <c r="AK163" s="11"/>
      <c r="AL163" s="11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</row>
    <row r="164" spans="1:52" ht="12.75">
      <c r="A164" s="13"/>
      <c r="B164" s="11"/>
      <c r="C164" s="11"/>
      <c r="H164" s="11"/>
      <c r="I164" s="11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X164" s="10"/>
      <c r="Y164" s="10"/>
      <c r="Z164" s="10"/>
      <c r="AA164" s="10"/>
      <c r="AB164" s="10"/>
      <c r="AC164" s="10"/>
      <c r="AD164" s="10"/>
      <c r="AE164" s="10"/>
      <c r="AF164" s="1"/>
      <c r="AG164" s="1"/>
      <c r="AH164" s="1"/>
      <c r="AI164" s="1"/>
      <c r="AK164" s="11"/>
      <c r="AL164" s="11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</row>
    <row r="165" spans="2:52" ht="12.75">
      <c r="B165" s="345" t="s">
        <v>17</v>
      </c>
      <c r="C165" s="345"/>
      <c r="E165" s="345" t="s">
        <v>18</v>
      </c>
      <c r="F165" s="345"/>
      <c r="H165" s="345" t="s">
        <v>19</v>
      </c>
      <c r="I165" s="345"/>
      <c r="K165" s="345" t="s">
        <v>199</v>
      </c>
      <c r="L165" s="345"/>
      <c r="M165" s="345"/>
      <c r="N165" s="345"/>
      <c r="O165" s="345"/>
      <c r="P165" s="345"/>
      <c r="Q165" s="345"/>
      <c r="R165" s="345"/>
      <c r="S165" s="345"/>
      <c r="T165" s="345"/>
      <c r="U165" s="345"/>
      <c r="V165" s="99"/>
      <c r="X165" s="345" t="s">
        <v>20</v>
      </c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99"/>
      <c r="AK165" s="345" t="s">
        <v>21</v>
      </c>
      <c r="AL165" s="345"/>
      <c r="AN165" s="345" t="s">
        <v>22</v>
      </c>
      <c r="AO165" s="345"/>
      <c r="AP165" s="345"/>
      <c r="AQ165" s="345"/>
      <c r="AR165" s="345"/>
      <c r="AS165" s="345"/>
      <c r="AT165" s="345"/>
      <c r="AU165" s="345"/>
      <c r="AV165" s="345"/>
      <c r="AW165" s="345"/>
      <c r="AX165" s="345"/>
      <c r="AY165" s="345"/>
      <c r="AZ165" s="99"/>
    </row>
    <row r="166" spans="2:52" ht="12.75">
      <c r="B166" s="346" t="s">
        <v>15</v>
      </c>
      <c r="C166" s="347"/>
      <c r="E166" s="348" t="s">
        <v>13</v>
      </c>
      <c r="F166" s="350"/>
      <c r="H166" s="348" t="s">
        <v>200</v>
      </c>
      <c r="I166" s="350"/>
      <c r="K166" s="348" t="s">
        <v>14</v>
      </c>
      <c r="L166" s="349"/>
      <c r="M166" s="349"/>
      <c r="N166" s="349"/>
      <c r="O166" s="349"/>
      <c r="P166" s="349"/>
      <c r="Q166" s="349"/>
      <c r="R166" s="349"/>
      <c r="S166" s="349"/>
      <c r="T166" s="349"/>
      <c r="U166" s="350"/>
      <c r="V166" s="99"/>
      <c r="X166" s="348" t="s">
        <v>16</v>
      </c>
      <c r="Y166" s="349"/>
      <c r="Z166" s="349"/>
      <c r="AA166" s="349"/>
      <c r="AB166" s="349"/>
      <c r="AC166" s="349"/>
      <c r="AD166" s="349"/>
      <c r="AE166" s="349"/>
      <c r="AF166" s="349"/>
      <c r="AG166" s="349"/>
      <c r="AH166" s="350"/>
      <c r="AI166" s="99"/>
      <c r="AK166" s="348" t="s">
        <v>12</v>
      </c>
      <c r="AL166" s="350"/>
      <c r="AN166" s="348" t="s">
        <v>11</v>
      </c>
      <c r="AO166" s="349"/>
      <c r="AP166" s="349"/>
      <c r="AQ166" s="349"/>
      <c r="AR166" s="349"/>
      <c r="AS166" s="349"/>
      <c r="AT166" s="349"/>
      <c r="AU166" s="349"/>
      <c r="AV166" s="349"/>
      <c r="AW166" s="349"/>
      <c r="AX166" s="349"/>
      <c r="AY166" s="350"/>
      <c r="AZ166" s="99"/>
    </row>
    <row r="167" spans="1:52" ht="140.25">
      <c r="A167" s="110" t="s">
        <v>1</v>
      </c>
      <c r="B167" s="18" t="s">
        <v>5</v>
      </c>
      <c r="C167" s="18" t="s">
        <v>6</v>
      </c>
      <c r="D167" s="15"/>
      <c r="E167" s="18" t="s">
        <v>7</v>
      </c>
      <c r="F167" s="18" t="s">
        <v>8</v>
      </c>
      <c r="G167" s="15"/>
      <c r="H167" s="18" t="s">
        <v>7</v>
      </c>
      <c r="I167" s="18" t="s">
        <v>8</v>
      </c>
      <c r="J167" s="18"/>
      <c r="K167" s="90" t="s">
        <v>135</v>
      </c>
      <c r="L167" s="90" t="s">
        <v>134</v>
      </c>
      <c r="M167" s="90" t="s">
        <v>137</v>
      </c>
      <c r="N167" s="90" t="s">
        <v>136</v>
      </c>
      <c r="O167" s="90" t="s">
        <v>138</v>
      </c>
      <c r="P167" s="90" t="s">
        <v>139</v>
      </c>
      <c r="Q167" s="90" t="s">
        <v>140</v>
      </c>
      <c r="R167" s="90" t="s">
        <v>141</v>
      </c>
      <c r="S167" s="90" t="s">
        <v>143</v>
      </c>
      <c r="T167" s="90" t="s">
        <v>144</v>
      </c>
      <c r="U167" s="90" t="s">
        <v>145</v>
      </c>
      <c r="V167" s="90" t="s">
        <v>146</v>
      </c>
      <c r="W167" s="15"/>
      <c r="X167" s="90" t="s">
        <v>135</v>
      </c>
      <c r="Y167" s="90" t="s">
        <v>134</v>
      </c>
      <c r="Z167" s="90" t="s">
        <v>137</v>
      </c>
      <c r="AA167" s="90" t="s">
        <v>136</v>
      </c>
      <c r="AB167" s="90" t="s">
        <v>138</v>
      </c>
      <c r="AC167" s="90" t="s">
        <v>139</v>
      </c>
      <c r="AD167" s="90" t="s">
        <v>140</v>
      </c>
      <c r="AE167" s="90" t="s">
        <v>141</v>
      </c>
      <c r="AF167" s="90" t="s">
        <v>143</v>
      </c>
      <c r="AG167" s="90" t="s">
        <v>144</v>
      </c>
      <c r="AH167" s="90" t="s">
        <v>145</v>
      </c>
      <c r="AI167" s="90" t="s">
        <v>146</v>
      </c>
      <c r="AJ167" s="15"/>
      <c r="AK167" s="18" t="s">
        <v>57</v>
      </c>
      <c r="AL167" s="18"/>
      <c r="AM167" s="15"/>
      <c r="AN167" s="90" t="s">
        <v>135</v>
      </c>
      <c r="AO167" s="90" t="s">
        <v>134</v>
      </c>
      <c r="AP167" s="90" t="s">
        <v>137</v>
      </c>
      <c r="AQ167" s="90" t="s">
        <v>136</v>
      </c>
      <c r="AR167" s="90" t="s">
        <v>138</v>
      </c>
      <c r="AS167" s="90" t="s">
        <v>139</v>
      </c>
      <c r="AT167" s="90" t="s">
        <v>140</v>
      </c>
      <c r="AU167" s="90" t="s">
        <v>141</v>
      </c>
      <c r="AV167" s="90" t="s">
        <v>143</v>
      </c>
      <c r="AW167" s="90" t="s">
        <v>144</v>
      </c>
      <c r="AX167" s="90" t="s">
        <v>145</v>
      </c>
      <c r="AY167" s="90" t="s">
        <v>146</v>
      </c>
      <c r="AZ167" s="103"/>
    </row>
    <row r="168" spans="1:52" ht="12.75">
      <c r="A168" s="21" t="s">
        <v>0</v>
      </c>
      <c r="B168" s="45">
        <f>SUM(B169:B193)</f>
        <v>31</v>
      </c>
      <c r="C168" s="45">
        <f>SUM(C169:C193)</f>
        <v>5</v>
      </c>
      <c r="D168" s="20"/>
      <c r="E168" s="45">
        <f>E169</f>
        <v>0.5</v>
      </c>
      <c r="F168" s="45">
        <f>F169</f>
        <v>0.5</v>
      </c>
      <c r="G168" s="4"/>
      <c r="H168" s="29">
        <f>B168*E168</f>
        <v>15.5</v>
      </c>
      <c r="I168" s="29">
        <f>C168*F168</f>
        <v>2.5</v>
      </c>
      <c r="J168" s="4"/>
      <c r="K168" s="28">
        <f aca="true" t="shared" si="232" ref="K168:V168">K169</f>
        <v>0.07</v>
      </c>
      <c r="L168" s="28">
        <f t="shared" si="232"/>
        <v>0.74</v>
      </c>
      <c r="M168" s="28">
        <f t="shared" si="232"/>
        <v>0</v>
      </c>
      <c r="N168" s="28">
        <f t="shared" si="232"/>
        <v>0</v>
      </c>
      <c r="O168" s="28">
        <f t="shared" si="232"/>
        <v>0.03</v>
      </c>
      <c r="P168" s="28">
        <f t="shared" si="232"/>
        <v>0</v>
      </c>
      <c r="Q168" s="28">
        <f t="shared" si="232"/>
        <v>1</v>
      </c>
      <c r="R168" s="28">
        <f t="shared" si="232"/>
        <v>0</v>
      </c>
      <c r="S168" s="28">
        <f t="shared" si="232"/>
        <v>0.16</v>
      </c>
      <c r="T168" s="28">
        <f t="shared" si="232"/>
        <v>0</v>
      </c>
      <c r="U168" s="28">
        <f t="shared" si="232"/>
        <v>0</v>
      </c>
      <c r="V168" s="28">
        <f t="shared" si="232"/>
        <v>0</v>
      </c>
      <c r="W168" s="4"/>
      <c r="X168" s="27">
        <f>H168*K168</f>
        <v>1.0850000000000002</v>
      </c>
      <c r="Y168" s="27">
        <f>H168*L168</f>
        <v>11.47</v>
      </c>
      <c r="Z168" s="27">
        <f>I168*M168</f>
        <v>0</v>
      </c>
      <c r="AA168" s="27">
        <f>I168*N168</f>
        <v>0</v>
      </c>
      <c r="AB168" s="27">
        <f>H168*O168</f>
        <v>0.46499999999999997</v>
      </c>
      <c r="AC168" s="27">
        <f>H168*P168</f>
        <v>0</v>
      </c>
      <c r="AD168" s="27">
        <f>I168*Q168</f>
        <v>2.5</v>
      </c>
      <c r="AE168" s="27">
        <f>I168*R168</f>
        <v>0</v>
      </c>
      <c r="AF168" s="27">
        <f>H168*S168</f>
        <v>2.48</v>
      </c>
      <c r="AG168" s="27">
        <f>I168*T168</f>
        <v>0</v>
      </c>
      <c r="AH168" s="27">
        <f>H168*U168</f>
        <v>0</v>
      </c>
      <c r="AI168" s="27">
        <f>I168*V168</f>
        <v>0</v>
      </c>
      <c r="AJ168" s="4"/>
      <c r="AK168" s="29">
        <f>SUM(AK169:AK193)</f>
        <v>8</v>
      </c>
      <c r="AL168" s="45"/>
      <c r="AM168" s="4"/>
      <c r="AN168" s="156">
        <f>AK168-X168</f>
        <v>6.915</v>
      </c>
      <c r="AO168" s="156">
        <f>AK168-Y168</f>
        <v>-3.4700000000000006</v>
      </c>
      <c r="AP168" s="156">
        <f>AK168-Z168</f>
        <v>8</v>
      </c>
      <c r="AQ168" s="156">
        <f>AK168-AA168</f>
        <v>8</v>
      </c>
      <c r="AR168" s="156">
        <f>AK168-AB168</f>
        <v>7.535</v>
      </c>
      <c r="AS168" s="156">
        <f>AK168-AC168</f>
        <v>8</v>
      </c>
      <c r="AT168" s="156">
        <f>AK168-AD168</f>
        <v>5.5</v>
      </c>
      <c r="AU168" s="156">
        <f>AK168-AE168</f>
        <v>8</v>
      </c>
      <c r="AV168" s="156">
        <f>AK168-AF168</f>
        <v>5.52</v>
      </c>
      <c r="AW168" s="156">
        <f>AK168-AG168</f>
        <v>8</v>
      </c>
      <c r="AX168" s="156">
        <f>AK168-AH168</f>
        <v>8</v>
      </c>
      <c r="AY168" s="156">
        <f>AK168-AI168</f>
        <v>8</v>
      </c>
      <c r="AZ168" s="40"/>
    </row>
    <row r="169" spans="1:52" ht="12.75">
      <c r="A169" s="163" t="str">
        <f>'Ward Details'!A7</f>
        <v>Area 1</v>
      </c>
      <c r="B169" s="20">
        <f>'Ward Details'!V7</f>
        <v>0</v>
      </c>
      <c r="C169" s="20">
        <f>'Ward Details'!X7</f>
        <v>0</v>
      </c>
      <c r="D169" s="20"/>
      <c r="E169" s="20">
        <f>'Active Participation Info'!M75</f>
        <v>0.5</v>
      </c>
      <c r="F169" s="20">
        <f>'Active Participation Info'!N75</f>
        <v>0.5</v>
      </c>
      <c r="G169" s="20"/>
      <c r="H169" s="4">
        <f>B169*E169</f>
        <v>0</v>
      </c>
      <c r="I169" s="4">
        <f>C169*F169</f>
        <v>0</v>
      </c>
      <c r="J169" s="4"/>
      <c r="K169" s="46">
        <f>'Active Participation Info'!M77</f>
        <v>0.07</v>
      </c>
      <c r="L169" s="46">
        <f>'Active Participation Info'!M78</f>
        <v>0.74</v>
      </c>
      <c r="M169" s="46">
        <f>'Active Participation Info'!N77</f>
        <v>0</v>
      </c>
      <c r="N169" s="46">
        <f>'Active Participation Info'!N78</f>
        <v>0</v>
      </c>
      <c r="O169" s="46">
        <f>'Active Participation Info'!M79</f>
        <v>0.03</v>
      </c>
      <c r="P169" s="46">
        <f>'Active Participation Info'!M80</f>
        <v>0</v>
      </c>
      <c r="Q169" s="46">
        <f>'Active Participation Info'!N79</f>
        <v>1</v>
      </c>
      <c r="R169" s="46">
        <f>'Active Participation Info'!N80</f>
        <v>0</v>
      </c>
      <c r="S169" s="46">
        <f>'Active Participation Info'!M81</f>
        <v>0.16</v>
      </c>
      <c r="T169" s="46">
        <f>'Active Participation Info'!N81</f>
        <v>0</v>
      </c>
      <c r="U169" s="46">
        <f>'Active Participation Info'!M82</f>
        <v>0</v>
      </c>
      <c r="V169" s="46">
        <f>'Active Participation Info'!N82</f>
        <v>0</v>
      </c>
      <c r="W169" s="4"/>
      <c r="X169" s="27">
        <f>H169*K169</f>
        <v>0</v>
      </c>
      <c r="Y169" s="27">
        <f>H169*L169</f>
        <v>0</v>
      </c>
      <c r="Z169" s="27">
        <f>I169*M169</f>
        <v>0</v>
      </c>
      <c r="AA169" s="27">
        <f>I169*N169</f>
        <v>0</v>
      </c>
      <c r="AB169" s="27">
        <f>H169*O169</f>
        <v>0</v>
      </c>
      <c r="AC169" s="27">
        <f>H169*P169</f>
        <v>0</v>
      </c>
      <c r="AD169" s="27">
        <f>I169*Q169</f>
        <v>0</v>
      </c>
      <c r="AE169" s="27">
        <f>I169*R169</f>
        <v>0</v>
      </c>
      <c r="AF169" s="27">
        <f>H169*S169</f>
        <v>0</v>
      </c>
      <c r="AG169" s="27">
        <f>I169*T169</f>
        <v>0</v>
      </c>
      <c r="AH169" s="27">
        <f>H169*U169</f>
        <v>0</v>
      </c>
      <c r="AI169" s="27">
        <f>I169*V169</f>
        <v>0</v>
      </c>
      <c r="AJ169" s="4"/>
      <c r="AK169" s="20">
        <f>'Ward Details'!W7</f>
        <v>0</v>
      </c>
      <c r="AL169" s="20"/>
      <c r="AM169" s="4"/>
      <c r="AN169" s="105">
        <f aca="true" t="shared" si="233" ref="AN169:AN190">AK169-X169</f>
        <v>0</v>
      </c>
      <c r="AO169" s="105">
        <f aca="true" t="shared" si="234" ref="AO169:AO190">AK169-Y169</f>
        <v>0</v>
      </c>
      <c r="AP169" s="105">
        <f aca="true" t="shared" si="235" ref="AP169:AP190">AK169-Z169</f>
        <v>0</v>
      </c>
      <c r="AQ169" s="105">
        <f aca="true" t="shared" si="236" ref="AQ169:AQ190">AK169-AA169</f>
        <v>0</v>
      </c>
      <c r="AR169" s="105">
        <f aca="true" t="shared" si="237" ref="AR169:AR190">AK169-AB169</f>
        <v>0</v>
      </c>
      <c r="AS169" s="105">
        <f aca="true" t="shared" si="238" ref="AS169:AS190">AK169-AC169</f>
        <v>0</v>
      </c>
      <c r="AT169" s="105">
        <f aca="true" t="shared" si="239" ref="AT169:AT190">AK169-AD169</f>
        <v>0</v>
      </c>
      <c r="AU169" s="105">
        <f aca="true" t="shared" si="240" ref="AU169:AU190">AK169-AE169</f>
        <v>0</v>
      </c>
      <c r="AV169" s="105">
        <f aca="true" t="shared" si="241" ref="AV169:AV190">AK169-AF169</f>
        <v>0</v>
      </c>
      <c r="AW169" s="105">
        <f aca="true" t="shared" si="242" ref="AW169:AW190">AK169-AG169</f>
        <v>0</v>
      </c>
      <c r="AX169" s="105">
        <f aca="true" t="shared" si="243" ref="AX169:AX190">AK169-AH169</f>
        <v>0</v>
      </c>
      <c r="AY169" s="105">
        <f aca="true" t="shared" si="244" ref="AY169:AY190">AK169-AI169</f>
        <v>0</v>
      </c>
      <c r="AZ169" s="39"/>
    </row>
    <row r="170" spans="1:52" ht="12.75">
      <c r="A170" s="44" t="str">
        <f>'Ward Details'!A8</f>
        <v>Area 2</v>
      </c>
      <c r="B170" s="20">
        <f>'Ward Details'!V8</f>
        <v>12</v>
      </c>
      <c r="C170" s="20">
        <f>'Ward Details'!X8</f>
        <v>5</v>
      </c>
      <c r="D170" s="20"/>
      <c r="E170" s="20">
        <f>E169</f>
        <v>0.5</v>
      </c>
      <c r="F170" s="20">
        <f>F169</f>
        <v>0.5</v>
      </c>
      <c r="G170" s="4"/>
      <c r="H170" s="4">
        <f aca="true" t="shared" si="245" ref="H170:H193">B170*E170</f>
        <v>6</v>
      </c>
      <c r="I170" s="4">
        <f aca="true" t="shared" si="246" ref="I170:I193">C170*F170</f>
        <v>2.5</v>
      </c>
      <c r="J170" s="4"/>
      <c r="K170" s="46">
        <f>L170</f>
        <v>0.74</v>
      </c>
      <c r="L170" s="46">
        <f aca="true" t="shared" si="247" ref="L170:V170">L169</f>
        <v>0.74</v>
      </c>
      <c r="M170" s="46">
        <f t="shared" si="247"/>
        <v>0</v>
      </c>
      <c r="N170" s="46">
        <f t="shared" si="247"/>
        <v>0</v>
      </c>
      <c r="O170" s="46">
        <f t="shared" si="247"/>
        <v>0.03</v>
      </c>
      <c r="P170" s="46">
        <f t="shared" si="247"/>
        <v>0</v>
      </c>
      <c r="Q170" s="46">
        <f t="shared" si="247"/>
        <v>1</v>
      </c>
      <c r="R170" s="46">
        <f t="shared" si="247"/>
        <v>0</v>
      </c>
      <c r="S170" s="46">
        <f t="shared" si="247"/>
        <v>0.16</v>
      </c>
      <c r="T170" s="28">
        <f t="shared" si="247"/>
        <v>0</v>
      </c>
      <c r="U170" s="28">
        <f t="shared" si="247"/>
        <v>0</v>
      </c>
      <c r="V170" s="28">
        <f t="shared" si="247"/>
        <v>0</v>
      </c>
      <c r="W170" s="4"/>
      <c r="X170" s="27">
        <f aca="true" t="shared" si="248" ref="X170:X193">H170*K170</f>
        <v>4.4399999999999995</v>
      </c>
      <c r="Y170" s="27">
        <f aca="true" t="shared" si="249" ref="Y170:Y193">H170*L170</f>
        <v>4.4399999999999995</v>
      </c>
      <c r="Z170" s="27">
        <f aca="true" t="shared" si="250" ref="Z170:Z193">I170*M170</f>
        <v>0</v>
      </c>
      <c r="AA170" s="27">
        <f aca="true" t="shared" si="251" ref="AA170:AA193">I170*N170</f>
        <v>0</v>
      </c>
      <c r="AB170" s="27">
        <f aca="true" t="shared" si="252" ref="AB170:AB193">H170*O170</f>
        <v>0.18</v>
      </c>
      <c r="AC170" s="27">
        <f aca="true" t="shared" si="253" ref="AC170:AC193">H170*P170</f>
        <v>0</v>
      </c>
      <c r="AD170" s="27">
        <f aca="true" t="shared" si="254" ref="AD170:AD193">I170*Q170</f>
        <v>2.5</v>
      </c>
      <c r="AE170" s="27">
        <f aca="true" t="shared" si="255" ref="AE170:AE193">I170*R170</f>
        <v>0</v>
      </c>
      <c r="AF170" s="27">
        <f aca="true" t="shared" si="256" ref="AF170:AF193">H170*S170</f>
        <v>0.96</v>
      </c>
      <c r="AG170" s="27">
        <f aca="true" t="shared" si="257" ref="AG170:AG193">I170*T170</f>
        <v>0</v>
      </c>
      <c r="AH170" s="27">
        <f aca="true" t="shared" si="258" ref="AH170:AH193">H170*U170</f>
        <v>0</v>
      </c>
      <c r="AI170" s="27">
        <f aca="true" t="shared" si="259" ref="AI170:AI193">I170*V170</f>
        <v>0</v>
      </c>
      <c r="AJ170" s="4"/>
      <c r="AK170" s="20">
        <f>'Ward Details'!W8</f>
        <v>2</v>
      </c>
      <c r="AL170" s="20"/>
      <c r="AM170" s="4"/>
      <c r="AN170" s="105">
        <f t="shared" si="233"/>
        <v>-2.4399999999999995</v>
      </c>
      <c r="AO170" s="105">
        <f t="shared" si="234"/>
        <v>-2.4399999999999995</v>
      </c>
      <c r="AP170" s="105">
        <f t="shared" si="235"/>
        <v>2</v>
      </c>
      <c r="AQ170" s="105">
        <f t="shared" si="236"/>
        <v>2</v>
      </c>
      <c r="AR170" s="105">
        <f t="shared" si="237"/>
        <v>1.82</v>
      </c>
      <c r="AS170" s="105">
        <f t="shared" si="238"/>
        <v>2</v>
      </c>
      <c r="AT170" s="105">
        <f t="shared" si="239"/>
        <v>-0.5</v>
      </c>
      <c r="AU170" s="105">
        <f t="shared" si="240"/>
        <v>2</v>
      </c>
      <c r="AV170" s="105">
        <f t="shared" si="241"/>
        <v>1.04</v>
      </c>
      <c r="AW170" s="105">
        <f t="shared" si="242"/>
        <v>2</v>
      </c>
      <c r="AX170" s="105">
        <f t="shared" si="243"/>
        <v>2</v>
      </c>
      <c r="AY170" s="105">
        <f t="shared" si="244"/>
        <v>2</v>
      </c>
      <c r="AZ170" s="39"/>
    </row>
    <row r="171" spans="1:52" ht="12.75">
      <c r="A171" s="44" t="str">
        <f>'Ward Details'!A9</f>
        <v>Area 3</v>
      </c>
      <c r="B171" s="20">
        <f>'Ward Details'!V9</f>
        <v>8</v>
      </c>
      <c r="C171" s="20">
        <f>'Ward Details'!X9</f>
        <v>0</v>
      </c>
      <c r="D171" s="20"/>
      <c r="E171" s="20">
        <f aca="true" t="shared" si="260" ref="E171:E193">E170</f>
        <v>0.5</v>
      </c>
      <c r="F171" s="20">
        <f aca="true" t="shared" si="261" ref="F171:F193">F170</f>
        <v>0.5</v>
      </c>
      <c r="G171" s="4"/>
      <c r="H171" s="4">
        <f t="shared" si="245"/>
        <v>4</v>
      </c>
      <c r="I171" s="4">
        <f t="shared" si="246"/>
        <v>0</v>
      </c>
      <c r="J171" s="4"/>
      <c r="K171" s="46">
        <f aca="true" t="shared" si="262" ref="K171:K193">L171</f>
        <v>0.74</v>
      </c>
      <c r="L171" s="46">
        <f aca="true" t="shared" si="263" ref="L171:L193">L170</f>
        <v>0.74</v>
      </c>
      <c r="M171" s="46">
        <f aca="true" t="shared" si="264" ref="M171:M193">M170</f>
        <v>0</v>
      </c>
      <c r="N171" s="46">
        <f aca="true" t="shared" si="265" ref="N171:N193">N170</f>
        <v>0</v>
      </c>
      <c r="O171" s="46">
        <f aca="true" t="shared" si="266" ref="O171:O193">O170</f>
        <v>0.03</v>
      </c>
      <c r="P171" s="46">
        <f aca="true" t="shared" si="267" ref="P171:P193">P170</f>
        <v>0</v>
      </c>
      <c r="Q171" s="46">
        <f aca="true" t="shared" si="268" ref="Q171:Q193">Q170</f>
        <v>1</v>
      </c>
      <c r="R171" s="46">
        <f aca="true" t="shared" si="269" ref="R171:R193">R170</f>
        <v>0</v>
      </c>
      <c r="S171" s="46">
        <f aca="true" t="shared" si="270" ref="S171:S193">S170</f>
        <v>0.16</v>
      </c>
      <c r="T171" s="28">
        <f aca="true" t="shared" si="271" ref="T171:T193">T170</f>
        <v>0</v>
      </c>
      <c r="U171" s="28">
        <f aca="true" t="shared" si="272" ref="U171:U193">U170</f>
        <v>0</v>
      </c>
      <c r="V171" s="28">
        <f aca="true" t="shared" si="273" ref="V171:V193">V170</f>
        <v>0</v>
      </c>
      <c r="W171" s="4"/>
      <c r="X171" s="27">
        <f t="shared" si="248"/>
        <v>2.96</v>
      </c>
      <c r="Y171" s="27">
        <f t="shared" si="249"/>
        <v>2.96</v>
      </c>
      <c r="Z171" s="27">
        <f t="shared" si="250"/>
        <v>0</v>
      </c>
      <c r="AA171" s="27">
        <f t="shared" si="251"/>
        <v>0</v>
      </c>
      <c r="AB171" s="27">
        <f t="shared" si="252"/>
        <v>0.12</v>
      </c>
      <c r="AC171" s="27">
        <f t="shared" si="253"/>
        <v>0</v>
      </c>
      <c r="AD171" s="27">
        <f t="shared" si="254"/>
        <v>0</v>
      </c>
      <c r="AE171" s="27">
        <f t="shared" si="255"/>
        <v>0</v>
      </c>
      <c r="AF171" s="27">
        <f t="shared" si="256"/>
        <v>0.64</v>
      </c>
      <c r="AG171" s="27">
        <f t="shared" si="257"/>
        <v>0</v>
      </c>
      <c r="AH171" s="27">
        <f t="shared" si="258"/>
        <v>0</v>
      </c>
      <c r="AI171" s="27">
        <f t="shared" si="259"/>
        <v>0</v>
      </c>
      <c r="AJ171" s="4"/>
      <c r="AK171" s="20">
        <f>'Ward Details'!W9</f>
        <v>1</v>
      </c>
      <c r="AL171" s="20"/>
      <c r="AM171" s="4"/>
      <c r="AN171" s="105">
        <f t="shared" si="233"/>
        <v>-1.96</v>
      </c>
      <c r="AO171" s="105">
        <f t="shared" si="234"/>
        <v>-1.96</v>
      </c>
      <c r="AP171" s="105">
        <f t="shared" si="235"/>
        <v>1</v>
      </c>
      <c r="AQ171" s="105">
        <f t="shared" si="236"/>
        <v>1</v>
      </c>
      <c r="AR171" s="105">
        <f t="shared" si="237"/>
        <v>0.88</v>
      </c>
      <c r="AS171" s="105">
        <f t="shared" si="238"/>
        <v>1</v>
      </c>
      <c r="AT171" s="105">
        <f t="shared" si="239"/>
        <v>1</v>
      </c>
      <c r="AU171" s="105">
        <f t="shared" si="240"/>
        <v>1</v>
      </c>
      <c r="AV171" s="105">
        <f t="shared" si="241"/>
        <v>0.36</v>
      </c>
      <c r="AW171" s="105">
        <f t="shared" si="242"/>
        <v>1</v>
      </c>
      <c r="AX171" s="105">
        <f t="shared" si="243"/>
        <v>1</v>
      </c>
      <c r="AY171" s="105">
        <f t="shared" si="244"/>
        <v>1</v>
      </c>
      <c r="AZ171" s="39"/>
    </row>
    <row r="172" spans="1:52" ht="12.75">
      <c r="A172" s="44" t="str">
        <f>'Ward Details'!A10</f>
        <v>Area 4</v>
      </c>
      <c r="B172" s="20">
        <f>'Ward Details'!V10</f>
        <v>11</v>
      </c>
      <c r="C172" s="20">
        <f>'Ward Details'!X10</f>
        <v>0</v>
      </c>
      <c r="D172" s="20"/>
      <c r="E172" s="20">
        <f t="shared" si="260"/>
        <v>0.5</v>
      </c>
      <c r="F172" s="20">
        <f t="shared" si="261"/>
        <v>0.5</v>
      </c>
      <c r="G172" s="4"/>
      <c r="H172" s="4">
        <f t="shared" si="245"/>
        <v>5.5</v>
      </c>
      <c r="I172" s="4">
        <f t="shared" si="246"/>
        <v>0</v>
      </c>
      <c r="J172" s="4"/>
      <c r="K172" s="46">
        <f t="shared" si="262"/>
        <v>0.74</v>
      </c>
      <c r="L172" s="46">
        <f t="shared" si="263"/>
        <v>0.74</v>
      </c>
      <c r="M172" s="46">
        <f t="shared" si="264"/>
        <v>0</v>
      </c>
      <c r="N172" s="46">
        <f t="shared" si="265"/>
        <v>0</v>
      </c>
      <c r="O172" s="46">
        <f t="shared" si="266"/>
        <v>0.03</v>
      </c>
      <c r="P172" s="46">
        <f t="shared" si="267"/>
        <v>0</v>
      </c>
      <c r="Q172" s="46">
        <f t="shared" si="268"/>
        <v>1</v>
      </c>
      <c r="R172" s="46">
        <f t="shared" si="269"/>
        <v>0</v>
      </c>
      <c r="S172" s="46">
        <f t="shared" si="270"/>
        <v>0.16</v>
      </c>
      <c r="T172" s="28">
        <f t="shared" si="271"/>
        <v>0</v>
      </c>
      <c r="U172" s="28">
        <f t="shared" si="272"/>
        <v>0</v>
      </c>
      <c r="V172" s="28">
        <f t="shared" si="273"/>
        <v>0</v>
      </c>
      <c r="W172" s="4"/>
      <c r="X172" s="27">
        <f t="shared" si="248"/>
        <v>4.07</v>
      </c>
      <c r="Y172" s="27">
        <f t="shared" si="249"/>
        <v>4.07</v>
      </c>
      <c r="Z172" s="27">
        <f t="shared" si="250"/>
        <v>0</v>
      </c>
      <c r="AA172" s="27">
        <f t="shared" si="251"/>
        <v>0</v>
      </c>
      <c r="AB172" s="27">
        <f t="shared" si="252"/>
        <v>0.16499999999999998</v>
      </c>
      <c r="AC172" s="27">
        <f t="shared" si="253"/>
        <v>0</v>
      </c>
      <c r="AD172" s="27">
        <f t="shared" si="254"/>
        <v>0</v>
      </c>
      <c r="AE172" s="27">
        <f t="shared" si="255"/>
        <v>0</v>
      </c>
      <c r="AF172" s="27">
        <f t="shared" si="256"/>
        <v>0.88</v>
      </c>
      <c r="AG172" s="27">
        <f t="shared" si="257"/>
        <v>0</v>
      </c>
      <c r="AH172" s="27">
        <f t="shared" si="258"/>
        <v>0</v>
      </c>
      <c r="AI172" s="27">
        <f t="shared" si="259"/>
        <v>0</v>
      </c>
      <c r="AJ172" s="4"/>
      <c r="AK172" s="20">
        <f>'Ward Details'!W10</f>
        <v>3</v>
      </c>
      <c r="AL172" s="20"/>
      <c r="AM172" s="4"/>
      <c r="AN172" s="105">
        <f t="shared" si="233"/>
        <v>-1.0700000000000003</v>
      </c>
      <c r="AO172" s="105">
        <f t="shared" si="234"/>
        <v>-1.0700000000000003</v>
      </c>
      <c r="AP172" s="105">
        <f t="shared" si="235"/>
        <v>3</v>
      </c>
      <c r="AQ172" s="105">
        <f t="shared" si="236"/>
        <v>3</v>
      </c>
      <c r="AR172" s="105">
        <f t="shared" si="237"/>
        <v>2.835</v>
      </c>
      <c r="AS172" s="105">
        <f t="shared" si="238"/>
        <v>3</v>
      </c>
      <c r="AT172" s="105">
        <f t="shared" si="239"/>
        <v>3</v>
      </c>
      <c r="AU172" s="105">
        <f t="shared" si="240"/>
        <v>3</v>
      </c>
      <c r="AV172" s="105">
        <f t="shared" si="241"/>
        <v>2.12</v>
      </c>
      <c r="AW172" s="105">
        <f t="shared" si="242"/>
        <v>3</v>
      </c>
      <c r="AX172" s="105">
        <f t="shared" si="243"/>
        <v>3</v>
      </c>
      <c r="AY172" s="105">
        <f t="shared" si="244"/>
        <v>3</v>
      </c>
      <c r="AZ172" s="39"/>
    </row>
    <row r="173" spans="1:52" ht="12.75">
      <c r="A173" s="44" t="str">
        <f>'Ward Details'!A11</f>
        <v>Area 5</v>
      </c>
      <c r="B173" s="20">
        <f>'Ward Details'!V11</f>
        <v>0</v>
      </c>
      <c r="C173" s="20">
        <f>'Ward Details'!X11</f>
        <v>0</v>
      </c>
      <c r="D173" s="20"/>
      <c r="E173" s="20">
        <f t="shared" si="260"/>
        <v>0.5</v>
      </c>
      <c r="F173" s="20">
        <f t="shared" si="261"/>
        <v>0.5</v>
      </c>
      <c r="G173" s="4"/>
      <c r="H173" s="4">
        <f t="shared" si="245"/>
        <v>0</v>
      </c>
      <c r="I173" s="4">
        <f t="shared" si="246"/>
        <v>0</v>
      </c>
      <c r="J173" s="4"/>
      <c r="K173" s="46">
        <f t="shared" si="262"/>
        <v>0.74</v>
      </c>
      <c r="L173" s="46">
        <f t="shared" si="263"/>
        <v>0.74</v>
      </c>
      <c r="M173" s="46">
        <f t="shared" si="264"/>
        <v>0</v>
      </c>
      <c r="N173" s="46">
        <f t="shared" si="265"/>
        <v>0</v>
      </c>
      <c r="O173" s="46">
        <f t="shared" si="266"/>
        <v>0.03</v>
      </c>
      <c r="P173" s="46">
        <f t="shared" si="267"/>
        <v>0</v>
      </c>
      <c r="Q173" s="46">
        <f t="shared" si="268"/>
        <v>1</v>
      </c>
      <c r="R173" s="46">
        <f t="shared" si="269"/>
        <v>0</v>
      </c>
      <c r="S173" s="46">
        <f t="shared" si="270"/>
        <v>0.16</v>
      </c>
      <c r="T173" s="28">
        <f t="shared" si="271"/>
        <v>0</v>
      </c>
      <c r="U173" s="28">
        <f t="shared" si="272"/>
        <v>0</v>
      </c>
      <c r="V173" s="28">
        <f t="shared" si="273"/>
        <v>0</v>
      </c>
      <c r="W173" s="4"/>
      <c r="X173" s="27">
        <f t="shared" si="248"/>
        <v>0</v>
      </c>
      <c r="Y173" s="27">
        <f t="shared" si="249"/>
        <v>0</v>
      </c>
      <c r="Z173" s="27">
        <f t="shared" si="250"/>
        <v>0</v>
      </c>
      <c r="AA173" s="27">
        <f t="shared" si="251"/>
        <v>0</v>
      </c>
      <c r="AB173" s="27">
        <f t="shared" si="252"/>
        <v>0</v>
      </c>
      <c r="AC173" s="27">
        <f t="shared" si="253"/>
        <v>0</v>
      </c>
      <c r="AD173" s="27">
        <f t="shared" si="254"/>
        <v>0</v>
      </c>
      <c r="AE173" s="27">
        <f t="shared" si="255"/>
        <v>0</v>
      </c>
      <c r="AF173" s="27">
        <f t="shared" si="256"/>
        <v>0</v>
      </c>
      <c r="AG173" s="27">
        <f t="shared" si="257"/>
        <v>0</v>
      </c>
      <c r="AH173" s="27">
        <f t="shared" si="258"/>
        <v>0</v>
      </c>
      <c r="AI173" s="27">
        <f t="shared" si="259"/>
        <v>0</v>
      </c>
      <c r="AJ173" s="4"/>
      <c r="AK173" s="20">
        <f>'Ward Details'!W11</f>
        <v>0</v>
      </c>
      <c r="AL173" s="20"/>
      <c r="AM173" s="4"/>
      <c r="AN173" s="105">
        <f t="shared" si="233"/>
        <v>0</v>
      </c>
      <c r="AO173" s="105">
        <f t="shared" si="234"/>
        <v>0</v>
      </c>
      <c r="AP173" s="105">
        <f t="shared" si="235"/>
        <v>0</v>
      </c>
      <c r="AQ173" s="105">
        <f t="shared" si="236"/>
        <v>0</v>
      </c>
      <c r="AR173" s="105">
        <f t="shared" si="237"/>
        <v>0</v>
      </c>
      <c r="AS173" s="105">
        <f t="shared" si="238"/>
        <v>0</v>
      </c>
      <c r="AT173" s="105">
        <f t="shared" si="239"/>
        <v>0</v>
      </c>
      <c r="AU173" s="105">
        <f t="shared" si="240"/>
        <v>0</v>
      </c>
      <c r="AV173" s="105">
        <f t="shared" si="241"/>
        <v>0</v>
      </c>
      <c r="AW173" s="105">
        <f t="shared" si="242"/>
        <v>0</v>
      </c>
      <c r="AX173" s="105">
        <f t="shared" si="243"/>
        <v>0</v>
      </c>
      <c r="AY173" s="105">
        <f t="shared" si="244"/>
        <v>0</v>
      </c>
      <c r="AZ173" s="39"/>
    </row>
    <row r="174" spans="1:52" ht="12.75">
      <c r="A174" s="44" t="str">
        <f>'Ward Details'!A12</f>
        <v>Area 6</v>
      </c>
      <c r="B174" s="20">
        <f>'Ward Details'!V12</f>
        <v>0</v>
      </c>
      <c r="C174" s="20">
        <f>'Ward Details'!X12</f>
        <v>0</v>
      </c>
      <c r="D174" s="20"/>
      <c r="E174" s="20">
        <f t="shared" si="260"/>
        <v>0.5</v>
      </c>
      <c r="F174" s="20">
        <f t="shared" si="261"/>
        <v>0.5</v>
      </c>
      <c r="G174" s="4"/>
      <c r="H174" s="4">
        <f t="shared" si="245"/>
        <v>0</v>
      </c>
      <c r="I174" s="4">
        <f t="shared" si="246"/>
        <v>0</v>
      </c>
      <c r="J174" s="4"/>
      <c r="K174" s="46">
        <f t="shared" si="262"/>
        <v>0.74</v>
      </c>
      <c r="L174" s="46">
        <f t="shared" si="263"/>
        <v>0.74</v>
      </c>
      <c r="M174" s="46">
        <f t="shared" si="264"/>
        <v>0</v>
      </c>
      <c r="N174" s="46">
        <f t="shared" si="265"/>
        <v>0</v>
      </c>
      <c r="O174" s="46">
        <f t="shared" si="266"/>
        <v>0.03</v>
      </c>
      <c r="P174" s="46">
        <f t="shared" si="267"/>
        <v>0</v>
      </c>
      <c r="Q174" s="46">
        <f t="shared" si="268"/>
        <v>1</v>
      </c>
      <c r="R174" s="46">
        <f t="shared" si="269"/>
        <v>0</v>
      </c>
      <c r="S174" s="46">
        <f t="shared" si="270"/>
        <v>0.16</v>
      </c>
      <c r="T174" s="28">
        <f t="shared" si="271"/>
        <v>0</v>
      </c>
      <c r="U174" s="28">
        <f t="shared" si="272"/>
        <v>0</v>
      </c>
      <c r="V174" s="28">
        <f t="shared" si="273"/>
        <v>0</v>
      </c>
      <c r="W174" s="4"/>
      <c r="X174" s="27">
        <f t="shared" si="248"/>
        <v>0</v>
      </c>
      <c r="Y174" s="27">
        <f t="shared" si="249"/>
        <v>0</v>
      </c>
      <c r="Z174" s="27">
        <f t="shared" si="250"/>
        <v>0</v>
      </c>
      <c r="AA174" s="27">
        <f t="shared" si="251"/>
        <v>0</v>
      </c>
      <c r="AB174" s="27">
        <f t="shared" si="252"/>
        <v>0</v>
      </c>
      <c r="AC174" s="27">
        <f t="shared" si="253"/>
        <v>0</v>
      </c>
      <c r="AD174" s="27">
        <f t="shared" si="254"/>
        <v>0</v>
      </c>
      <c r="AE174" s="27">
        <f t="shared" si="255"/>
        <v>0</v>
      </c>
      <c r="AF174" s="27">
        <f t="shared" si="256"/>
        <v>0</v>
      </c>
      <c r="AG174" s="27">
        <f t="shared" si="257"/>
        <v>0</v>
      </c>
      <c r="AH174" s="27">
        <f t="shared" si="258"/>
        <v>0</v>
      </c>
      <c r="AI174" s="27">
        <f t="shared" si="259"/>
        <v>0</v>
      </c>
      <c r="AJ174" s="4"/>
      <c r="AK174" s="20">
        <f>'Ward Details'!W12</f>
        <v>2</v>
      </c>
      <c r="AL174" s="20"/>
      <c r="AM174" s="4"/>
      <c r="AN174" s="105">
        <f t="shared" si="233"/>
        <v>2</v>
      </c>
      <c r="AO174" s="105">
        <f t="shared" si="234"/>
        <v>2</v>
      </c>
      <c r="AP174" s="105">
        <f t="shared" si="235"/>
        <v>2</v>
      </c>
      <c r="AQ174" s="105">
        <f t="shared" si="236"/>
        <v>2</v>
      </c>
      <c r="AR174" s="105">
        <f t="shared" si="237"/>
        <v>2</v>
      </c>
      <c r="AS174" s="105">
        <f t="shared" si="238"/>
        <v>2</v>
      </c>
      <c r="AT174" s="105">
        <f t="shared" si="239"/>
        <v>2</v>
      </c>
      <c r="AU174" s="105">
        <f t="shared" si="240"/>
        <v>2</v>
      </c>
      <c r="AV174" s="105">
        <f t="shared" si="241"/>
        <v>2</v>
      </c>
      <c r="AW174" s="105">
        <f t="shared" si="242"/>
        <v>2</v>
      </c>
      <c r="AX174" s="105">
        <f t="shared" si="243"/>
        <v>2</v>
      </c>
      <c r="AY174" s="105">
        <f t="shared" si="244"/>
        <v>2</v>
      </c>
      <c r="AZ174" s="39"/>
    </row>
    <row r="175" spans="1:52" ht="12.75" hidden="1">
      <c r="A175" s="44" t="str">
        <f>'Ward Details'!A13</f>
        <v>Ward 7</v>
      </c>
      <c r="B175" s="20">
        <f>'Ward Details'!V13</f>
        <v>0</v>
      </c>
      <c r="C175" s="20">
        <f>'Ward Details'!X13</f>
        <v>0</v>
      </c>
      <c r="D175" s="20"/>
      <c r="E175" s="20">
        <f t="shared" si="260"/>
        <v>0.5</v>
      </c>
      <c r="F175" s="20">
        <f t="shared" si="261"/>
        <v>0.5</v>
      </c>
      <c r="G175" s="4"/>
      <c r="H175" s="4">
        <f t="shared" si="245"/>
        <v>0</v>
      </c>
      <c r="I175" s="4">
        <f t="shared" si="246"/>
        <v>0</v>
      </c>
      <c r="J175" s="4"/>
      <c r="K175" s="46">
        <f t="shared" si="262"/>
        <v>0.74</v>
      </c>
      <c r="L175" s="46">
        <f t="shared" si="263"/>
        <v>0.74</v>
      </c>
      <c r="M175" s="46">
        <f t="shared" si="264"/>
        <v>0</v>
      </c>
      <c r="N175" s="46">
        <f t="shared" si="265"/>
        <v>0</v>
      </c>
      <c r="O175" s="46">
        <f t="shared" si="266"/>
        <v>0.03</v>
      </c>
      <c r="P175" s="46">
        <f t="shared" si="267"/>
        <v>0</v>
      </c>
      <c r="Q175" s="46">
        <f t="shared" si="268"/>
        <v>1</v>
      </c>
      <c r="R175" s="46">
        <f t="shared" si="269"/>
        <v>0</v>
      </c>
      <c r="S175" s="46">
        <f t="shared" si="270"/>
        <v>0.16</v>
      </c>
      <c r="T175" s="28">
        <f t="shared" si="271"/>
        <v>0</v>
      </c>
      <c r="U175" s="28">
        <f t="shared" si="272"/>
        <v>0</v>
      </c>
      <c r="V175" s="28">
        <f t="shared" si="273"/>
        <v>0</v>
      </c>
      <c r="W175" s="4"/>
      <c r="X175" s="27">
        <f t="shared" si="248"/>
        <v>0</v>
      </c>
      <c r="Y175" s="27">
        <f t="shared" si="249"/>
        <v>0</v>
      </c>
      <c r="Z175" s="27">
        <f t="shared" si="250"/>
        <v>0</v>
      </c>
      <c r="AA175" s="27">
        <f t="shared" si="251"/>
        <v>0</v>
      </c>
      <c r="AB175" s="27">
        <f t="shared" si="252"/>
        <v>0</v>
      </c>
      <c r="AC175" s="27">
        <f t="shared" si="253"/>
        <v>0</v>
      </c>
      <c r="AD175" s="27">
        <f t="shared" si="254"/>
        <v>0</v>
      </c>
      <c r="AE175" s="27">
        <f t="shared" si="255"/>
        <v>0</v>
      </c>
      <c r="AF175" s="27">
        <f t="shared" si="256"/>
        <v>0</v>
      </c>
      <c r="AG175" s="27">
        <f t="shared" si="257"/>
        <v>0</v>
      </c>
      <c r="AH175" s="27">
        <f t="shared" si="258"/>
        <v>0</v>
      </c>
      <c r="AI175" s="27">
        <f t="shared" si="259"/>
        <v>0</v>
      </c>
      <c r="AJ175" s="4"/>
      <c r="AK175" s="20">
        <f>'Ward Details'!W13</f>
        <v>0</v>
      </c>
      <c r="AL175" s="20"/>
      <c r="AM175" s="4"/>
      <c r="AN175" s="105">
        <f t="shared" si="233"/>
        <v>0</v>
      </c>
      <c r="AO175" s="105">
        <f t="shared" si="234"/>
        <v>0</v>
      </c>
      <c r="AP175" s="105">
        <f t="shared" si="235"/>
        <v>0</v>
      </c>
      <c r="AQ175" s="105">
        <f t="shared" si="236"/>
        <v>0</v>
      </c>
      <c r="AR175" s="105">
        <f t="shared" si="237"/>
        <v>0</v>
      </c>
      <c r="AS175" s="105">
        <f t="shared" si="238"/>
        <v>0</v>
      </c>
      <c r="AT175" s="105">
        <f t="shared" si="239"/>
        <v>0</v>
      </c>
      <c r="AU175" s="105">
        <f t="shared" si="240"/>
        <v>0</v>
      </c>
      <c r="AV175" s="105">
        <f t="shared" si="241"/>
        <v>0</v>
      </c>
      <c r="AW175" s="105">
        <f t="shared" si="242"/>
        <v>0</v>
      </c>
      <c r="AX175" s="105">
        <f t="shared" si="243"/>
        <v>0</v>
      </c>
      <c r="AY175" s="105">
        <f t="shared" si="244"/>
        <v>0</v>
      </c>
      <c r="AZ175" s="39"/>
    </row>
    <row r="176" spans="1:52" ht="12.75" hidden="1">
      <c r="A176" s="44" t="str">
        <f>'Ward Details'!A14</f>
        <v>Ward 8</v>
      </c>
      <c r="B176" s="20">
        <f>'Ward Details'!V14</f>
        <v>0</v>
      </c>
      <c r="C176" s="20">
        <f>'Ward Details'!X14</f>
        <v>0</v>
      </c>
      <c r="D176" s="20"/>
      <c r="E176" s="20">
        <f t="shared" si="260"/>
        <v>0.5</v>
      </c>
      <c r="F176" s="20">
        <f t="shared" si="261"/>
        <v>0.5</v>
      </c>
      <c r="G176" s="4"/>
      <c r="H176" s="4">
        <f t="shared" si="245"/>
        <v>0</v>
      </c>
      <c r="I176" s="4">
        <f t="shared" si="246"/>
        <v>0</v>
      </c>
      <c r="J176" s="4"/>
      <c r="K176" s="46">
        <f t="shared" si="262"/>
        <v>0.74</v>
      </c>
      <c r="L176" s="46">
        <f t="shared" si="263"/>
        <v>0.74</v>
      </c>
      <c r="M176" s="46">
        <f t="shared" si="264"/>
        <v>0</v>
      </c>
      <c r="N176" s="46">
        <f t="shared" si="265"/>
        <v>0</v>
      </c>
      <c r="O176" s="46">
        <f t="shared" si="266"/>
        <v>0.03</v>
      </c>
      <c r="P176" s="46">
        <f t="shared" si="267"/>
        <v>0</v>
      </c>
      <c r="Q176" s="46">
        <f t="shared" si="268"/>
        <v>1</v>
      </c>
      <c r="R176" s="46">
        <f t="shared" si="269"/>
        <v>0</v>
      </c>
      <c r="S176" s="46">
        <f t="shared" si="270"/>
        <v>0.16</v>
      </c>
      <c r="T176" s="28">
        <f t="shared" si="271"/>
        <v>0</v>
      </c>
      <c r="U176" s="28">
        <f t="shared" si="272"/>
        <v>0</v>
      </c>
      <c r="V176" s="28">
        <f t="shared" si="273"/>
        <v>0</v>
      </c>
      <c r="W176" s="4"/>
      <c r="X176" s="27">
        <f t="shared" si="248"/>
        <v>0</v>
      </c>
      <c r="Y176" s="27">
        <f t="shared" si="249"/>
        <v>0</v>
      </c>
      <c r="Z176" s="27">
        <f t="shared" si="250"/>
        <v>0</v>
      </c>
      <c r="AA176" s="27">
        <f t="shared" si="251"/>
        <v>0</v>
      </c>
      <c r="AB176" s="27">
        <f t="shared" si="252"/>
        <v>0</v>
      </c>
      <c r="AC176" s="27">
        <f t="shared" si="253"/>
        <v>0</v>
      </c>
      <c r="AD176" s="27">
        <f t="shared" si="254"/>
        <v>0</v>
      </c>
      <c r="AE176" s="27">
        <f t="shared" si="255"/>
        <v>0</v>
      </c>
      <c r="AF176" s="27">
        <f t="shared" si="256"/>
        <v>0</v>
      </c>
      <c r="AG176" s="27">
        <f t="shared" si="257"/>
        <v>0</v>
      </c>
      <c r="AH176" s="27">
        <f t="shared" si="258"/>
        <v>0</v>
      </c>
      <c r="AI176" s="27">
        <f t="shared" si="259"/>
        <v>0</v>
      </c>
      <c r="AJ176" s="4"/>
      <c r="AK176" s="20">
        <f>'Ward Details'!W14</f>
        <v>0</v>
      </c>
      <c r="AL176" s="20"/>
      <c r="AM176" s="4"/>
      <c r="AN176" s="105">
        <f t="shared" si="233"/>
        <v>0</v>
      </c>
      <c r="AO176" s="105">
        <f t="shared" si="234"/>
        <v>0</v>
      </c>
      <c r="AP176" s="105">
        <f t="shared" si="235"/>
        <v>0</v>
      </c>
      <c r="AQ176" s="105">
        <f t="shared" si="236"/>
        <v>0</v>
      </c>
      <c r="AR176" s="105">
        <f t="shared" si="237"/>
        <v>0</v>
      </c>
      <c r="AS176" s="105">
        <f t="shared" si="238"/>
        <v>0</v>
      </c>
      <c r="AT176" s="105">
        <f t="shared" si="239"/>
        <v>0</v>
      </c>
      <c r="AU176" s="105">
        <f t="shared" si="240"/>
        <v>0</v>
      </c>
      <c r="AV176" s="105">
        <f t="shared" si="241"/>
        <v>0</v>
      </c>
      <c r="AW176" s="105">
        <f t="shared" si="242"/>
        <v>0</v>
      </c>
      <c r="AX176" s="105">
        <f t="shared" si="243"/>
        <v>0</v>
      </c>
      <c r="AY176" s="105">
        <f t="shared" si="244"/>
        <v>0</v>
      </c>
      <c r="AZ176" s="39"/>
    </row>
    <row r="177" spans="1:52" ht="12.75" hidden="1">
      <c r="A177" s="44" t="str">
        <f>'Ward Details'!A15</f>
        <v>Ward 9</v>
      </c>
      <c r="B177" s="20">
        <f>'Ward Details'!V15</f>
        <v>0</v>
      </c>
      <c r="C177" s="20">
        <f>'Ward Details'!X15</f>
        <v>0</v>
      </c>
      <c r="D177" s="20"/>
      <c r="E177" s="20">
        <f t="shared" si="260"/>
        <v>0.5</v>
      </c>
      <c r="F177" s="20">
        <f t="shared" si="261"/>
        <v>0.5</v>
      </c>
      <c r="G177" s="4"/>
      <c r="H177" s="4">
        <f t="shared" si="245"/>
        <v>0</v>
      </c>
      <c r="I177" s="4">
        <f t="shared" si="246"/>
        <v>0</v>
      </c>
      <c r="J177" s="4"/>
      <c r="K177" s="46">
        <f t="shared" si="262"/>
        <v>0.74</v>
      </c>
      <c r="L177" s="46">
        <f t="shared" si="263"/>
        <v>0.74</v>
      </c>
      <c r="M177" s="46">
        <f t="shared" si="264"/>
        <v>0</v>
      </c>
      <c r="N177" s="46">
        <f t="shared" si="265"/>
        <v>0</v>
      </c>
      <c r="O177" s="46">
        <f t="shared" si="266"/>
        <v>0.03</v>
      </c>
      <c r="P177" s="46">
        <f t="shared" si="267"/>
        <v>0</v>
      </c>
      <c r="Q177" s="46">
        <f t="shared" si="268"/>
        <v>1</v>
      </c>
      <c r="R177" s="46">
        <f t="shared" si="269"/>
        <v>0</v>
      </c>
      <c r="S177" s="46">
        <f t="shared" si="270"/>
        <v>0.16</v>
      </c>
      <c r="T177" s="28">
        <f t="shared" si="271"/>
        <v>0</v>
      </c>
      <c r="U177" s="28">
        <f t="shared" si="272"/>
        <v>0</v>
      </c>
      <c r="V177" s="28">
        <f t="shared" si="273"/>
        <v>0</v>
      </c>
      <c r="W177" s="4"/>
      <c r="X177" s="27">
        <f t="shared" si="248"/>
        <v>0</v>
      </c>
      <c r="Y177" s="27">
        <f t="shared" si="249"/>
        <v>0</v>
      </c>
      <c r="Z177" s="27">
        <f t="shared" si="250"/>
        <v>0</v>
      </c>
      <c r="AA177" s="27">
        <f t="shared" si="251"/>
        <v>0</v>
      </c>
      <c r="AB177" s="27">
        <f t="shared" si="252"/>
        <v>0</v>
      </c>
      <c r="AC177" s="27">
        <f t="shared" si="253"/>
        <v>0</v>
      </c>
      <c r="AD177" s="27">
        <f t="shared" si="254"/>
        <v>0</v>
      </c>
      <c r="AE177" s="27">
        <f t="shared" si="255"/>
        <v>0</v>
      </c>
      <c r="AF177" s="27">
        <f t="shared" si="256"/>
        <v>0</v>
      </c>
      <c r="AG177" s="27">
        <f t="shared" si="257"/>
        <v>0</v>
      </c>
      <c r="AH177" s="27">
        <f t="shared" si="258"/>
        <v>0</v>
      </c>
      <c r="AI177" s="27">
        <f t="shared" si="259"/>
        <v>0</v>
      </c>
      <c r="AJ177" s="4"/>
      <c r="AK177" s="20">
        <f>'Ward Details'!W15</f>
        <v>0</v>
      </c>
      <c r="AL177" s="20"/>
      <c r="AM177" s="4"/>
      <c r="AN177" s="105">
        <f t="shared" si="233"/>
        <v>0</v>
      </c>
      <c r="AO177" s="105">
        <f t="shared" si="234"/>
        <v>0</v>
      </c>
      <c r="AP177" s="105">
        <f t="shared" si="235"/>
        <v>0</v>
      </c>
      <c r="AQ177" s="105">
        <f t="shared" si="236"/>
        <v>0</v>
      </c>
      <c r="AR177" s="105">
        <f t="shared" si="237"/>
        <v>0</v>
      </c>
      <c r="AS177" s="105">
        <f t="shared" si="238"/>
        <v>0</v>
      </c>
      <c r="AT177" s="105">
        <f t="shared" si="239"/>
        <v>0</v>
      </c>
      <c r="AU177" s="105">
        <f t="shared" si="240"/>
        <v>0</v>
      </c>
      <c r="AV177" s="105">
        <f t="shared" si="241"/>
        <v>0</v>
      </c>
      <c r="AW177" s="105">
        <f t="shared" si="242"/>
        <v>0</v>
      </c>
      <c r="AX177" s="105">
        <f t="shared" si="243"/>
        <v>0</v>
      </c>
      <c r="AY177" s="105">
        <f t="shared" si="244"/>
        <v>0</v>
      </c>
      <c r="AZ177" s="39"/>
    </row>
    <row r="178" spans="1:52" ht="12.75" hidden="1">
      <c r="A178" s="44" t="str">
        <f>'Ward Details'!A16</f>
        <v>Ward 10</v>
      </c>
      <c r="B178" s="20">
        <f>'Ward Details'!V16</f>
        <v>0</v>
      </c>
      <c r="C178" s="20">
        <f>'Ward Details'!X16</f>
        <v>0</v>
      </c>
      <c r="D178" s="20"/>
      <c r="E178" s="20">
        <f t="shared" si="260"/>
        <v>0.5</v>
      </c>
      <c r="F178" s="20">
        <f t="shared" si="261"/>
        <v>0.5</v>
      </c>
      <c r="G178" s="4"/>
      <c r="H178" s="4">
        <f t="shared" si="245"/>
        <v>0</v>
      </c>
      <c r="I178" s="4">
        <f t="shared" si="246"/>
        <v>0</v>
      </c>
      <c r="J178" s="4"/>
      <c r="K178" s="46">
        <f t="shared" si="262"/>
        <v>0.74</v>
      </c>
      <c r="L178" s="46">
        <f t="shared" si="263"/>
        <v>0.74</v>
      </c>
      <c r="M178" s="46">
        <f t="shared" si="264"/>
        <v>0</v>
      </c>
      <c r="N178" s="46">
        <f t="shared" si="265"/>
        <v>0</v>
      </c>
      <c r="O178" s="46">
        <f t="shared" si="266"/>
        <v>0.03</v>
      </c>
      <c r="P178" s="46">
        <f t="shared" si="267"/>
        <v>0</v>
      </c>
      <c r="Q178" s="46">
        <f t="shared" si="268"/>
        <v>1</v>
      </c>
      <c r="R178" s="46">
        <f t="shared" si="269"/>
        <v>0</v>
      </c>
      <c r="S178" s="46">
        <f t="shared" si="270"/>
        <v>0.16</v>
      </c>
      <c r="T178" s="28">
        <f t="shared" si="271"/>
        <v>0</v>
      </c>
      <c r="U178" s="28">
        <f t="shared" si="272"/>
        <v>0</v>
      </c>
      <c r="V178" s="28">
        <f t="shared" si="273"/>
        <v>0</v>
      </c>
      <c r="W178" s="4"/>
      <c r="X178" s="27">
        <f t="shared" si="248"/>
        <v>0</v>
      </c>
      <c r="Y178" s="27">
        <f t="shared" si="249"/>
        <v>0</v>
      </c>
      <c r="Z178" s="27">
        <f t="shared" si="250"/>
        <v>0</v>
      </c>
      <c r="AA178" s="27">
        <f t="shared" si="251"/>
        <v>0</v>
      </c>
      <c r="AB178" s="27">
        <f t="shared" si="252"/>
        <v>0</v>
      </c>
      <c r="AC178" s="27">
        <f t="shared" si="253"/>
        <v>0</v>
      </c>
      <c r="AD178" s="27">
        <f t="shared" si="254"/>
        <v>0</v>
      </c>
      <c r="AE178" s="27">
        <f t="shared" si="255"/>
        <v>0</v>
      </c>
      <c r="AF178" s="27">
        <f t="shared" si="256"/>
        <v>0</v>
      </c>
      <c r="AG178" s="27">
        <f t="shared" si="257"/>
        <v>0</v>
      </c>
      <c r="AH178" s="27">
        <f t="shared" si="258"/>
        <v>0</v>
      </c>
      <c r="AI178" s="27">
        <f t="shared" si="259"/>
        <v>0</v>
      </c>
      <c r="AJ178" s="4"/>
      <c r="AK178" s="20">
        <f>'Ward Details'!W16</f>
        <v>0</v>
      </c>
      <c r="AL178" s="20"/>
      <c r="AM178" s="4"/>
      <c r="AN178" s="105">
        <f t="shared" si="233"/>
        <v>0</v>
      </c>
      <c r="AO178" s="105">
        <f t="shared" si="234"/>
        <v>0</v>
      </c>
      <c r="AP178" s="105">
        <f t="shared" si="235"/>
        <v>0</v>
      </c>
      <c r="AQ178" s="105">
        <f t="shared" si="236"/>
        <v>0</v>
      </c>
      <c r="AR178" s="105">
        <f t="shared" si="237"/>
        <v>0</v>
      </c>
      <c r="AS178" s="105">
        <f t="shared" si="238"/>
        <v>0</v>
      </c>
      <c r="AT178" s="105">
        <f t="shared" si="239"/>
        <v>0</v>
      </c>
      <c r="AU178" s="105">
        <f t="shared" si="240"/>
        <v>0</v>
      </c>
      <c r="AV178" s="105">
        <f t="shared" si="241"/>
        <v>0</v>
      </c>
      <c r="AW178" s="105">
        <f t="shared" si="242"/>
        <v>0</v>
      </c>
      <c r="AX178" s="105">
        <f t="shared" si="243"/>
        <v>0</v>
      </c>
      <c r="AY178" s="105">
        <f t="shared" si="244"/>
        <v>0</v>
      </c>
      <c r="AZ178" s="39"/>
    </row>
    <row r="179" spans="1:52" ht="12.75" hidden="1">
      <c r="A179" s="44" t="str">
        <f>'Ward Details'!A17</f>
        <v>Ward 11</v>
      </c>
      <c r="B179" s="20">
        <f>'Ward Details'!V17</f>
        <v>0</v>
      </c>
      <c r="C179" s="20">
        <f>'Ward Details'!X17</f>
        <v>0</v>
      </c>
      <c r="D179" s="20"/>
      <c r="E179" s="20">
        <f t="shared" si="260"/>
        <v>0.5</v>
      </c>
      <c r="F179" s="20">
        <f t="shared" si="261"/>
        <v>0.5</v>
      </c>
      <c r="G179" s="4"/>
      <c r="H179" s="4">
        <f t="shared" si="245"/>
        <v>0</v>
      </c>
      <c r="I179" s="4">
        <f t="shared" si="246"/>
        <v>0</v>
      </c>
      <c r="J179" s="4"/>
      <c r="K179" s="46">
        <f t="shared" si="262"/>
        <v>0.74</v>
      </c>
      <c r="L179" s="46">
        <f t="shared" si="263"/>
        <v>0.74</v>
      </c>
      <c r="M179" s="46">
        <f t="shared" si="264"/>
        <v>0</v>
      </c>
      <c r="N179" s="46">
        <f t="shared" si="265"/>
        <v>0</v>
      </c>
      <c r="O179" s="46">
        <f t="shared" si="266"/>
        <v>0.03</v>
      </c>
      <c r="P179" s="46">
        <f t="shared" si="267"/>
        <v>0</v>
      </c>
      <c r="Q179" s="46">
        <f t="shared" si="268"/>
        <v>1</v>
      </c>
      <c r="R179" s="46">
        <f t="shared" si="269"/>
        <v>0</v>
      </c>
      <c r="S179" s="46">
        <f t="shared" si="270"/>
        <v>0.16</v>
      </c>
      <c r="T179" s="28">
        <f t="shared" si="271"/>
        <v>0</v>
      </c>
      <c r="U179" s="28">
        <f t="shared" si="272"/>
        <v>0</v>
      </c>
      <c r="V179" s="28">
        <f t="shared" si="273"/>
        <v>0</v>
      </c>
      <c r="W179" s="4"/>
      <c r="X179" s="27">
        <f t="shared" si="248"/>
        <v>0</v>
      </c>
      <c r="Y179" s="27">
        <f t="shared" si="249"/>
        <v>0</v>
      </c>
      <c r="Z179" s="27">
        <f t="shared" si="250"/>
        <v>0</v>
      </c>
      <c r="AA179" s="27">
        <f t="shared" si="251"/>
        <v>0</v>
      </c>
      <c r="AB179" s="27">
        <f t="shared" si="252"/>
        <v>0</v>
      </c>
      <c r="AC179" s="27">
        <f t="shared" si="253"/>
        <v>0</v>
      </c>
      <c r="AD179" s="27">
        <f t="shared" si="254"/>
        <v>0</v>
      </c>
      <c r="AE179" s="27">
        <f t="shared" si="255"/>
        <v>0</v>
      </c>
      <c r="AF179" s="27">
        <f t="shared" si="256"/>
        <v>0</v>
      </c>
      <c r="AG179" s="27">
        <f t="shared" si="257"/>
        <v>0</v>
      </c>
      <c r="AH179" s="27">
        <f t="shared" si="258"/>
        <v>0</v>
      </c>
      <c r="AI179" s="27">
        <f t="shared" si="259"/>
        <v>0</v>
      </c>
      <c r="AJ179" s="4"/>
      <c r="AK179" s="20">
        <f>'Ward Details'!W17</f>
        <v>0</v>
      </c>
      <c r="AL179" s="20"/>
      <c r="AM179" s="4"/>
      <c r="AN179" s="105">
        <f t="shared" si="233"/>
        <v>0</v>
      </c>
      <c r="AO179" s="105">
        <f t="shared" si="234"/>
        <v>0</v>
      </c>
      <c r="AP179" s="105">
        <f t="shared" si="235"/>
        <v>0</v>
      </c>
      <c r="AQ179" s="105">
        <f t="shared" si="236"/>
        <v>0</v>
      </c>
      <c r="AR179" s="105">
        <f t="shared" si="237"/>
        <v>0</v>
      </c>
      <c r="AS179" s="105">
        <f t="shared" si="238"/>
        <v>0</v>
      </c>
      <c r="AT179" s="105">
        <f t="shared" si="239"/>
        <v>0</v>
      </c>
      <c r="AU179" s="105">
        <f t="shared" si="240"/>
        <v>0</v>
      </c>
      <c r="AV179" s="105">
        <f t="shared" si="241"/>
        <v>0</v>
      </c>
      <c r="AW179" s="105">
        <f t="shared" si="242"/>
        <v>0</v>
      </c>
      <c r="AX179" s="105">
        <f t="shared" si="243"/>
        <v>0</v>
      </c>
      <c r="AY179" s="105">
        <f t="shared" si="244"/>
        <v>0</v>
      </c>
      <c r="AZ179" s="39"/>
    </row>
    <row r="180" spans="1:52" ht="12.75" hidden="1">
      <c r="A180" s="44" t="str">
        <f>'Ward Details'!A18</f>
        <v>Ward 12</v>
      </c>
      <c r="B180" s="20">
        <f>'Ward Details'!V18</f>
        <v>0</v>
      </c>
      <c r="C180" s="20">
        <f>'Ward Details'!X18</f>
        <v>0</v>
      </c>
      <c r="D180" s="20"/>
      <c r="E180" s="20">
        <f t="shared" si="260"/>
        <v>0.5</v>
      </c>
      <c r="F180" s="20">
        <f t="shared" si="261"/>
        <v>0.5</v>
      </c>
      <c r="G180" s="4"/>
      <c r="H180" s="4">
        <f t="shared" si="245"/>
        <v>0</v>
      </c>
      <c r="I180" s="4">
        <f t="shared" si="246"/>
        <v>0</v>
      </c>
      <c r="J180" s="4"/>
      <c r="K180" s="46">
        <f t="shared" si="262"/>
        <v>0.74</v>
      </c>
      <c r="L180" s="46">
        <f t="shared" si="263"/>
        <v>0.74</v>
      </c>
      <c r="M180" s="46">
        <f t="shared" si="264"/>
        <v>0</v>
      </c>
      <c r="N180" s="46">
        <f t="shared" si="265"/>
        <v>0</v>
      </c>
      <c r="O180" s="46">
        <f t="shared" si="266"/>
        <v>0.03</v>
      </c>
      <c r="P180" s="46">
        <f t="shared" si="267"/>
        <v>0</v>
      </c>
      <c r="Q180" s="46">
        <f t="shared" si="268"/>
        <v>1</v>
      </c>
      <c r="R180" s="46">
        <f t="shared" si="269"/>
        <v>0</v>
      </c>
      <c r="S180" s="46">
        <f t="shared" si="270"/>
        <v>0.16</v>
      </c>
      <c r="T180" s="28">
        <f t="shared" si="271"/>
        <v>0</v>
      </c>
      <c r="U180" s="28">
        <f t="shared" si="272"/>
        <v>0</v>
      </c>
      <c r="V180" s="28">
        <f t="shared" si="273"/>
        <v>0</v>
      </c>
      <c r="W180" s="4"/>
      <c r="X180" s="27">
        <f t="shared" si="248"/>
        <v>0</v>
      </c>
      <c r="Y180" s="27">
        <f t="shared" si="249"/>
        <v>0</v>
      </c>
      <c r="Z180" s="27">
        <f t="shared" si="250"/>
        <v>0</v>
      </c>
      <c r="AA180" s="27">
        <f t="shared" si="251"/>
        <v>0</v>
      </c>
      <c r="AB180" s="27">
        <f t="shared" si="252"/>
        <v>0</v>
      </c>
      <c r="AC180" s="27">
        <f t="shared" si="253"/>
        <v>0</v>
      </c>
      <c r="AD180" s="27">
        <f t="shared" si="254"/>
        <v>0</v>
      </c>
      <c r="AE180" s="27">
        <f t="shared" si="255"/>
        <v>0</v>
      </c>
      <c r="AF180" s="27">
        <f t="shared" si="256"/>
        <v>0</v>
      </c>
      <c r="AG180" s="27">
        <f t="shared" si="257"/>
        <v>0</v>
      </c>
      <c r="AH180" s="27">
        <f t="shared" si="258"/>
        <v>0</v>
      </c>
      <c r="AI180" s="27">
        <f t="shared" si="259"/>
        <v>0</v>
      </c>
      <c r="AJ180" s="4"/>
      <c r="AK180" s="20">
        <f>'Ward Details'!W18</f>
        <v>0</v>
      </c>
      <c r="AL180" s="20"/>
      <c r="AM180" s="4"/>
      <c r="AN180" s="105">
        <f t="shared" si="233"/>
        <v>0</v>
      </c>
      <c r="AO180" s="105">
        <f t="shared" si="234"/>
        <v>0</v>
      </c>
      <c r="AP180" s="105">
        <f t="shared" si="235"/>
        <v>0</v>
      </c>
      <c r="AQ180" s="105">
        <f t="shared" si="236"/>
        <v>0</v>
      </c>
      <c r="AR180" s="105">
        <f t="shared" si="237"/>
        <v>0</v>
      </c>
      <c r="AS180" s="105">
        <f t="shared" si="238"/>
        <v>0</v>
      </c>
      <c r="AT180" s="105">
        <f t="shared" si="239"/>
        <v>0</v>
      </c>
      <c r="AU180" s="105">
        <f t="shared" si="240"/>
        <v>0</v>
      </c>
      <c r="AV180" s="105">
        <f t="shared" si="241"/>
        <v>0</v>
      </c>
      <c r="AW180" s="105">
        <f t="shared" si="242"/>
        <v>0</v>
      </c>
      <c r="AX180" s="105">
        <f t="shared" si="243"/>
        <v>0</v>
      </c>
      <c r="AY180" s="105">
        <f t="shared" si="244"/>
        <v>0</v>
      </c>
      <c r="AZ180" s="39"/>
    </row>
    <row r="181" spans="1:52" ht="12.75" hidden="1">
      <c r="A181" s="44" t="str">
        <f>'Ward Details'!A19</f>
        <v>Ward 13</v>
      </c>
      <c r="B181" s="20">
        <f>'Ward Details'!V19</f>
        <v>0</v>
      </c>
      <c r="C181" s="20">
        <f>'Ward Details'!X19</f>
        <v>0</v>
      </c>
      <c r="D181" s="20"/>
      <c r="E181" s="20">
        <f t="shared" si="260"/>
        <v>0.5</v>
      </c>
      <c r="F181" s="20">
        <f t="shared" si="261"/>
        <v>0.5</v>
      </c>
      <c r="G181" s="4"/>
      <c r="H181" s="4">
        <f t="shared" si="245"/>
        <v>0</v>
      </c>
      <c r="I181" s="4">
        <f t="shared" si="246"/>
        <v>0</v>
      </c>
      <c r="J181" s="4"/>
      <c r="K181" s="46">
        <f t="shared" si="262"/>
        <v>0.74</v>
      </c>
      <c r="L181" s="46">
        <f t="shared" si="263"/>
        <v>0.74</v>
      </c>
      <c r="M181" s="46">
        <f t="shared" si="264"/>
        <v>0</v>
      </c>
      <c r="N181" s="46">
        <f t="shared" si="265"/>
        <v>0</v>
      </c>
      <c r="O181" s="46">
        <f t="shared" si="266"/>
        <v>0.03</v>
      </c>
      <c r="P181" s="46">
        <f t="shared" si="267"/>
        <v>0</v>
      </c>
      <c r="Q181" s="46">
        <f t="shared" si="268"/>
        <v>1</v>
      </c>
      <c r="R181" s="46">
        <f t="shared" si="269"/>
        <v>0</v>
      </c>
      <c r="S181" s="46">
        <f t="shared" si="270"/>
        <v>0.16</v>
      </c>
      <c r="T181" s="28">
        <f t="shared" si="271"/>
        <v>0</v>
      </c>
      <c r="U181" s="28">
        <f t="shared" si="272"/>
        <v>0</v>
      </c>
      <c r="V181" s="28">
        <f t="shared" si="273"/>
        <v>0</v>
      </c>
      <c r="W181" s="4"/>
      <c r="X181" s="27">
        <f t="shared" si="248"/>
        <v>0</v>
      </c>
      <c r="Y181" s="27">
        <f t="shared" si="249"/>
        <v>0</v>
      </c>
      <c r="Z181" s="27">
        <f t="shared" si="250"/>
        <v>0</v>
      </c>
      <c r="AA181" s="27">
        <f t="shared" si="251"/>
        <v>0</v>
      </c>
      <c r="AB181" s="27">
        <f t="shared" si="252"/>
        <v>0</v>
      </c>
      <c r="AC181" s="27">
        <f t="shared" si="253"/>
        <v>0</v>
      </c>
      <c r="AD181" s="27">
        <f t="shared" si="254"/>
        <v>0</v>
      </c>
      <c r="AE181" s="27">
        <f t="shared" si="255"/>
        <v>0</v>
      </c>
      <c r="AF181" s="27">
        <f t="shared" si="256"/>
        <v>0</v>
      </c>
      <c r="AG181" s="27">
        <f t="shared" si="257"/>
        <v>0</v>
      </c>
      <c r="AH181" s="27">
        <f t="shared" si="258"/>
        <v>0</v>
      </c>
      <c r="AI181" s="27">
        <f t="shared" si="259"/>
        <v>0</v>
      </c>
      <c r="AJ181" s="4"/>
      <c r="AK181" s="20">
        <f>'Ward Details'!W19</f>
        <v>0</v>
      </c>
      <c r="AL181" s="20"/>
      <c r="AM181" s="4"/>
      <c r="AN181" s="105">
        <f t="shared" si="233"/>
        <v>0</v>
      </c>
      <c r="AO181" s="105">
        <f t="shared" si="234"/>
        <v>0</v>
      </c>
      <c r="AP181" s="105">
        <f t="shared" si="235"/>
        <v>0</v>
      </c>
      <c r="AQ181" s="105">
        <f t="shared" si="236"/>
        <v>0</v>
      </c>
      <c r="AR181" s="105">
        <f t="shared" si="237"/>
        <v>0</v>
      </c>
      <c r="AS181" s="105">
        <f t="shared" si="238"/>
        <v>0</v>
      </c>
      <c r="AT181" s="105">
        <f t="shared" si="239"/>
        <v>0</v>
      </c>
      <c r="AU181" s="105">
        <f t="shared" si="240"/>
        <v>0</v>
      </c>
      <c r="AV181" s="105">
        <f t="shared" si="241"/>
        <v>0</v>
      </c>
      <c r="AW181" s="105">
        <f t="shared" si="242"/>
        <v>0</v>
      </c>
      <c r="AX181" s="105">
        <f t="shared" si="243"/>
        <v>0</v>
      </c>
      <c r="AY181" s="105">
        <f t="shared" si="244"/>
        <v>0</v>
      </c>
      <c r="AZ181" s="39"/>
    </row>
    <row r="182" spans="1:52" ht="12.75" hidden="1">
      <c r="A182" s="44" t="str">
        <f>'Ward Details'!A20</f>
        <v>Ward 14</v>
      </c>
      <c r="B182" s="20">
        <f>'Ward Details'!V20</f>
        <v>0</v>
      </c>
      <c r="C182" s="20">
        <f>'Ward Details'!X20</f>
        <v>0</v>
      </c>
      <c r="D182" s="20"/>
      <c r="E182" s="20">
        <f t="shared" si="260"/>
        <v>0.5</v>
      </c>
      <c r="F182" s="20">
        <f t="shared" si="261"/>
        <v>0.5</v>
      </c>
      <c r="G182" s="4"/>
      <c r="H182" s="4">
        <f t="shared" si="245"/>
        <v>0</v>
      </c>
      <c r="I182" s="4">
        <f t="shared" si="246"/>
        <v>0</v>
      </c>
      <c r="J182" s="4"/>
      <c r="K182" s="46">
        <f t="shared" si="262"/>
        <v>0.74</v>
      </c>
      <c r="L182" s="46">
        <f t="shared" si="263"/>
        <v>0.74</v>
      </c>
      <c r="M182" s="46">
        <f t="shared" si="264"/>
        <v>0</v>
      </c>
      <c r="N182" s="46">
        <f t="shared" si="265"/>
        <v>0</v>
      </c>
      <c r="O182" s="46">
        <f t="shared" si="266"/>
        <v>0.03</v>
      </c>
      <c r="P182" s="46">
        <f t="shared" si="267"/>
        <v>0</v>
      </c>
      <c r="Q182" s="46">
        <f t="shared" si="268"/>
        <v>1</v>
      </c>
      <c r="R182" s="46">
        <f t="shared" si="269"/>
        <v>0</v>
      </c>
      <c r="S182" s="46">
        <f t="shared" si="270"/>
        <v>0.16</v>
      </c>
      <c r="T182" s="28">
        <f t="shared" si="271"/>
        <v>0</v>
      </c>
      <c r="U182" s="28">
        <f t="shared" si="272"/>
        <v>0</v>
      </c>
      <c r="V182" s="28">
        <f t="shared" si="273"/>
        <v>0</v>
      </c>
      <c r="W182" s="4"/>
      <c r="X182" s="27">
        <f t="shared" si="248"/>
        <v>0</v>
      </c>
      <c r="Y182" s="27">
        <f t="shared" si="249"/>
        <v>0</v>
      </c>
      <c r="Z182" s="27">
        <f t="shared" si="250"/>
        <v>0</v>
      </c>
      <c r="AA182" s="27">
        <f t="shared" si="251"/>
        <v>0</v>
      </c>
      <c r="AB182" s="27">
        <f t="shared" si="252"/>
        <v>0</v>
      </c>
      <c r="AC182" s="27">
        <f t="shared" si="253"/>
        <v>0</v>
      </c>
      <c r="AD182" s="27">
        <f t="shared" si="254"/>
        <v>0</v>
      </c>
      <c r="AE182" s="27">
        <f t="shared" si="255"/>
        <v>0</v>
      </c>
      <c r="AF182" s="27">
        <f t="shared" si="256"/>
        <v>0</v>
      </c>
      <c r="AG182" s="27">
        <f t="shared" si="257"/>
        <v>0</v>
      </c>
      <c r="AH182" s="27">
        <f t="shared" si="258"/>
        <v>0</v>
      </c>
      <c r="AI182" s="27">
        <f t="shared" si="259"/>
        <v>0</v>
      </c>
      <c r="AJ182" s="4"/>
      <c r="AK182" s="20">
        <f>'Ward Details'!W20</f>
        <v>0</v>
      </c>
      <c r="AL182" s="20"/>
      <c r="AM182" s="4"/>
      <c r="AN182" s="105">
        <f t="shared" si="233"/>
        <v>0</v>
      </c>
      <c r="AO182" s="105">
        <f t="shared" si="234"/>
        <v>0</v>
      </c>
      <c r="AP182" s="105">
        <f t="shared" si="235"/>
        <v>0</v>
      </c>
      <c r="AQ182" s="105">
        <f t="shared" si="236"/>
        <v>0</v>
      </c>
      <c r="AR182" s="105">
        <f t="shared" si="237"/>
        <v>0</v>
      </c>
      <c r="AS182" s="105">
        <f t="shared" si="238"/>
        <v>0</v>
      </c>
      <c r="AT182" s="105">
        <f t="shared" si="239"/>
        <v>0</v>
      </c>
      <c r="AU182" s="105">
        <f t="shared" si="240"/>
        <v>0</v>
      </c>
      <c r="AV182" s="105">
        <f t="shared" si="241"/>
        <v>0</v>
      </c>
      <c r="AW182" s="105">
        <f t="shared" si="242"/>
        <v>0</v>
      </c>
      <c r="AX182" s="105">
        <f t="shared" si="243"/>
        <v>0</v>
      </c>
      <c r="AY182" s="105">
        <f t="shared" si="244"/>
        <v>0</v>
      </c>
      <c r="AZ182" s="39"/>
    </row>
    <row r="183" spans="1:52" ht="12.75" hidden="1">
      <c r="A183" s="44" t="str">
        <f>'Ward Details'!A21</f>
        <v>Ward 15</v>
      </c>
      <c r="B183" s="20">
        <f>'Ward Details'!V21</f>
        <v>0</v>
      </c>
      <c r="C183" s="20">
        <f>'Ward Details'!X21</f>
        <v>0</v>
      </c>
      <c r="D183" s="20"/>
      <c r="E183" s="20">
        <f t="shared" si="260"/>
        <v>0.5</v>
      </c>
      <c r="F183" s="20">
        <f t="shared" si="261"/>
        <v>0.5</v>
      </c>
      <c r="G183" s="4"/>
      <c r="H183" s="4">
        <f t="shared" si="245"/>
        <v>0</v>
      </c>
      <c r="I183" s="4">
        <f t="shared" si="246"/>
        <v>0</v>
      </c>
      <c r="J183" s="4"/>
      <c r="K183" s="46">
        <f t="shared" si="262"/>
        <v>0.74</v>
      </c>
      <c r="L183" s="46">
        <f t="shared" si="263"/>
        <v>0.74</v>
      </c>
      <c r="M183" s="46">
        <f t="shared" si="264"/>
        <v>0</v>
      </c>
      <c r="N183" s="46">
        <f t="shared" si="265"/>
        <v>0</v>
      </c>
      <c r="O183" s="46">
        <f t="shared" si="266"/>
        <v>0.03</v>
      </c>
      <c r="P183" s="46">
        <f t="shared" si="267"/>
        <v>0</v>
      </c>
      <c r="Q183" s="46">
        <f t="shared" si="268"/>
        <v>1</v>
      </c>
      <c r="R183" s="46">
        <f t="shared" si="269"/>
        <v>0</v>
      </c>
      <c r="S183" s="46">
        <f t="shared" si="270"/>
        <v>0.16</v>
      </c>
      <c r="T183" s="28">
        <f t="shared" si="271"/>
        <v>0</v>
      </c>
      <c r="U183" s="28">
        <f t="shared" si="272"/>
        <v>0</v>
      </c>
      <c r="V183" s="28">
        <f t="shared" si="273"/>
        <v>0</v>
      </c>
      <c r="W183" s="4"/>
      <c r="X183" s="27">
        <f t="shared" si="248"/>
        <v>0</v>
      </c>
      <c r="Y183" s="27">
        <f t="shared" si="249"/>
        <v>0</v>
      </c>
      <c r="Z183" s="27">
        <f t="shared" si="250"/>
        <v>0</v>
      </c>
      <c r="AA183" s="27">
        <f t="shared" si="251"/>
        <v>0</v>
      </c>
      <c r="AB183" s="27">
        <f t="shared" si="252"/>
        <v>0</v>
      </c>
      <c r="AC183" s="27">
        <f t="shared" si="253"/>
        <v>0</v>
      </c>
      <c r="AD183" s="27">
        <f t="shared" si="254"/>
        <v>0</v>
      </c>
      <c r="AE183" s="27">
        <f t="shared" si="255"/>
        <v>0</v>
      </c>
      <c r="AF183" s="27">
        <f t="shared" si="256"/>
        <v>0</v>
      </c>
      <c r="AG183" s="27">
        <f t="shared" si="257"/>
        <v>0</v>
      </c>
      <c r="AH183" s="27">
        <f t="shared" si="258"/>
        <v>0</v>
      </c>
      <c r="AI183" s="27">
        <f t="shared" si="259"/>
        <v>0</v>
      </c>
      <c r="AJ183" s="4"/>
      <c r="AK183" s="20">
        <f>'Ward Details'!W21</f>
        <v>0</v>
      </c>
      <c r="AL183" s="20"/>
      <c r="AM183" s="4"/>
      <c r="AN183" s="105">
        <f t="shared" si="233"/>
        <v>0</v>
      </c>
      <c r="AO183" s="105">
        <f t="shared" si="234"/>
        <v>0</v>
      </c>
      <c r="AP183" s="105">
        <f t="shared" si="235"/>
        <v>0</v>
      </c>
      <c r="AQ183" s="105">
        <f t="shared" si="236"/>
        <v>0</v>
      </c>
      <c r="AR183" s="105">
        <f t="shared" si="237"/>
        <v>0</v>
      </c>
      <c r="AS183" s="105">
        <f t="shared" si="238"/>
        <v>0</v>
      </c>
      <c r="AT183" s="105">
        <f t="shared" si="239"/>
        <v>0</v>
      </c>
      <c r="AU183" s="105">
        <f t="shared" si="240"/>
        <v>0</v>
      </c>
      <c r="AV183" s="105">
        <f t="shared" si="241"/>
        <v>0</v>
      </c>
      <c r="AW183" s="105">
        <f t="shared" si="242"/>
        <v>0</v>
      </c>
      <c r="AX183" s="105">
        <f t="shared" si="243"/>
        <v>0</v>
      </c>
      <c r="AY183" s="105">
        <f t="shared" si="244"/>
        <v>0</v>
      </c>
      <c r="AZ183" s="39"/>
    </row>
    <row r="184" spans="1:52" ht="12.75" hidden="1">
      <c r="A184" s="44" t="str">
        <f>'Ward Details'!A22</f>
        <v>Ward 16</v>
      </c>
      <c r="B184" s="20">
        <f>'Ward Details'!V22</f>
        <v>0</v>
      </c>
      <c r="C184" s="20">
        <f>'Ward Details'!X22</f>
        <v>0</v>
      </c>
      <c r="D184" s="20"/>
      <c r="E184" s="20">
        <f t="shared" si="260"/>
        <v>0.5</v>
      </c>
      <c r="F184" s="20">
        <f t="shared" si="261"/>
        <v>0.5</v>
      </c>
      <c r="G184" s="4"/>
      <c r="H184" s="4">
        <f t="shared" si="245"/>
        <v>0</v>
      </c>
      <c r="I184" s="4">
        <f t="shared" si="246"/>
        <v>0</v>
      </c>
      <c r="J184" s="4"/>
      <c r="K184" s="46">
        <f t="shared" si="262"/>
        <v>0.74</v>
      </c>
      <c r="L184" s="46">
        <f t="shared" si="263"/>
        <v>0.74</v>
      </c>
      <c r="M184" s="46">
        <f t="shared" si="264"/>
        <v>0</v>
      </c>
      <c r="N184" s="46">
        <f t="shared" si="265"/>
        <v>0</v>
      </c>
      <c r="O184" s="46">
        <f t="shared" si="266"/>
        <v>0.03</v>
      </c>
      <c r="P184" s="46">
        <f t="shared" si="267"/>
        <v>0</v>
      </c>
      <c r="Q184" s="46">
        <f t="shared" si="268"/>
        <v>1</v>
      </c>
      <c r="R184" s="46">
        <f t="shared" si="269"/>
        <v>0</v>
      </c>
      <c r="S184" s="46">
        <f t="shared" si="270"/>
        <v>0.16</v>
      </c>
      <c r="T184" s="28">
        <f t="shared" si="271"/>
        <v>0</v>
      </c>
      <c r="U184" s="28">
        <f t="shared" si="272"/>
        <v>0</v>
      </c>
      <c r="V184" s="28">
        <f t="shared" si="273"/>
        <v>0</v>
      </c>
      <c r="W184" s="4"/>
      <c r="X184" s="27">
        <f t="shared" si="248"/>
        <v>0</v>
      </c>
      <c r="Y184" s="27">
        <f t="shared" si="249"/>
        <v>0</v>
      </c>
      <c r="Z184" s="27">
        <f t="shared" si="250"/>
        <v>0</v>
      </c>
      <c r="AA184" s="27">
        <f t="shared" si="251"/>
        <v>0</v>
      </c>
      <c r="AB184" s="27">
        <f t="shared" si="252"/>
        <v>0</v>
      </c>
      <c r="AC184" s="27">
        <f t="shared" si="253"/>
        <v>0</v>
      </c>
      <c r="AD184" s="27">
        <f t="shared" si="254"/>
        <v>0</v>
      </c>
      <c r="AE184" s="27">
        <f t="shared" si="255"/>
        <v>0</v>
      </c>
      <c r="AF184" s="27">
        <f t="shared" si="256"/>
        <v>0</v>
      </c>
      <c r="AG184" s="27">
        <f t="shared" si="257"/>
        <v>0</v>
      </c>
      <c r="AH184" s="27">
        <f t="shared" si="258"/>
        <v>0</v>
      </c>
      <c r="AI184" s="27">
        <f t="shared" si="259"/>
        <v>0</v>
      </c>
      <c r="AJ184" s="4"/>
      <c r="AK184" s="20">
        <f>'Ward Details'!W22</f>
        <v>0</v>
      </c>
      <c r="AL184" s="20"/>
      <c r="AM184" s="4"/>
      <c r="AN184" s="105">
        <f t="shared" si="233"/>
        <v>0</v>
      </c>
      <c r="AO184" s="105">
        <f t="shared" si="234"/>
        <v>0</v>
      </c>
      <c r="AP184" s="105">
        <f t="shared" si="235"/>
        <v>0</v>
      </c>
      <c r="AQ184" s="105">
        <f t="shared" si="236"/>
        <v>0</v>
      </c>
      <c r="AR184" s="105">
        <f t="shared" si="237"/>
        <v>0</v>
      </c>
      <c r="AS184" s="105">
        <f t="shared" si="238"/>
        <v>0</v>
      </c>
      <c r="AT184" s="105">
        <f t="shared" si="239"/>
        <v>0</v>
      </c>
      <c r="AU184" s="105">
        <f t="shared" si="240"/>
        <v>0</v>
      </c>
      <c r="AV184" s="105">
        <f t="shared" si="241"/>
        <v>0</v>
      </c>
      <c r="AW184" s="105">
        <f t="shared" si="242"/>
        <v>0</v>
      </c>
      <c r="AX184" s="105">
        <f t="shared" si="243"/>
        <v>0</v>
      </c>
      <c r="AY184" s="105">
        <f t="shared" si="244"/>
        <v>0</v>
      </c>
      <c r="AZ184" s="39"/>
    </row>
    <row r="185" spans="1:52" ht="12.75" hidden="1">
      <c r="A185" s="44" t="str">
        <f>'Ward Details'!A23</f>
        <v>Ward 17</v>
      </c>
      <c r="B185" s="20">
        <f>'Ward Details'!V23</f>
        <v>0</v>
      </c>
      <c r="C185" s="20">
        <f>'Ward Details'!X23</f>
        <v>0</v>
      </c>
      <c r="D185" s="20"/>
      <c r="E185" s="20">
        <f t="shared" si="260"/>
        <v>0.5</v>
      </c>
      <c r="F185" s="20">
        <f t="shared" si="261"/>
        <v>0.5</v>
      </c>
      <c r="G185" s="4"/>
      <c r="H185" s="4">
        <f t="shared" si="245"/>
        <v>0</v>
      </c>
      <c r="I185" s="4">
        <f t="shared" si="246"/>
        <v>0</v>
      </c>
      <c r="J185" s="4"/>
      <c r="K185" s="46">
        <f t="shared" si="262"/>
        <v>0.74</v>
      </c>
      <c r="L185" s="46">
        <f t="shared" si="263"/>
        <v>0.74</v>
      </c>
      <c r="M185" s="46">
        <f t="shared" si="264"/>
        <v>0</v>
      </c>
      <c r="N185" s="46">
        <f t="shared" si="265"/>
        <v>0</v>
      </c>
      <c r="O185" s="46">
        <f t="shared" si="266"/>
        <v>0.03</v>
      </c>
      <c r="P185" s="46">
        <f t="shared" si="267"/>
        <v>0</v>
      </c>
      <c r="Q185" s="46">
        <f t="shared" si="268"/>
        <v>1</v>
      </c>
      <c r="R185" s="46">
        <f t="shared" si="269"/>
        <v>0</v>
      </c>
      <c r="S185" s="46">
        <f t="shared" si="270"/>
        <v>0.16</v>
      </c>
      <c r="T185" s="28">
        <f t="shared" si="271"/>
        <v>0</v>
      </c>
      <c r="U185" s="28">
        <f t="shared" si="272"/>
        <v>0</v>
      </c>
      <c r="V185" s="28">
        <f t="shared" si="273"/>
        <v>0</v>
      </c>
      <c r="W185" s="4"/>
      <c r="X185" s="27">
        <f t="shared" si="248"/>
        <v>0</v>
      </c>
      <c r="Y185" s="27">
        <f t="shared" si="249"/>
        <v>0</v>
      </c>
      <c r="Z185" s="27">
        <f t="shared" si="250"/>
        <v>0</v>
      </c>
      <c r="AA185" s="27">
        <f t="shared" si="251"/>
        <v>0</v>
      </c>
      <c r="AB185" s="27">
        <f t="shared" si="252"/>
        <v>0</v>
      </c>
      <c r="AC185" s="27">
        <f t="shared" si="253"/>
        <v>0</v>
      </c>
      <c r="AD185" s="27">
        <f t="shared" si="254"/>
        <v>0</v>
      </c>
      <c r="AE185" s="27">
        <f t="shared" si="255"/>
        <v>0</v>
      </c>
      <c r="AF185" s="27">
        <f t="shared" si="256"/>
        <v>0</v>
      </c>
      <c r="AG185" s="27">
        <f t="shared" si="257"/>
        <v>0</v>
      </c>
      <c r="AH185" s="27">
        <f t="shared" si="258"/>
        <v>0</v>
      </c>
      <c r="AI185" s="27">
        <f t="shared" si="259"/>
        <v>0</v>
      </c>
      <c r="AJ185" s="4"/>
      <c r="AK185" s="20">
        <f>'Ward Details'!W23</f>
        <v>0</v>
      </c>
      <c r="AL185" s="20"/>
      <c r="AM185" s="4"/>
      <c r="AN185" s="105">
        <f t="shared" si="233"/>
        <v>0</v>
      </c>
      <c r="AO185" s="105">
        <f t="shared" si="234"/>
        <v>0</v>
      </c>
      <c r="AP185" s="105">
        <f t="shared" si="235"/>
        <v>0</v>
      </c>
      <c r="AQ185" s="105">
        <f t="shared" si="236"/>
        <v>0</v>
      </c>
      <c r="AR185" s="105">
        <f t="shared" si="237"/>
        <v>0</v>
      </c>
      <c r="AS185" s="105">
        <f t="shared" si="238"/>
        <v>0</v>
      </c>
      <c r="AT185" s="105">
        <f t="shared" si="239"/>
        <v>0</v>
      </c>
      <c r="AU185" s="105">
        <f t="shared" si="240"/>
        <v>0</v>
      </c>
      <c r="AV185" s="105">
        <f t="shared" si="241"/>
        <v>0</v>
      </c>
      <c r="AW185" s="105">
        <f t="shared" si="242"/>
        <v>0</v>
      </c>
      <c r="AX185" s="105">
        <f t="shared" si="243"/>
        <v>0</v>
      </c>
      <c r="AY185" s="105">
        <f t="shared" si="244"/>
        <v>0</v>
      </c>
      <c r="AZ185" s="39"/>
    </row>
    <row r="186" spans="1:52" ht="12.75" hidden="1">
      <c r="A186" s="44" t="str">
        <f>'Ward Details'!A24</f>
        <v>Ward 18</v>
      </c>
      <c r="B186" s="20">
        <f>'Ward Details'!V24</f>
        <v>0</v>
      </c>
      <c r="C186" s="20">
        <f>'Ward Details'!X24</f>
        <v>0</v>
      </c>
      <c r="D186" s="20"/>
      <c r="E186" s="20">
        <f t="shared" si="260"/>
        <v>0.5</v>
      </c>
      <c r="F186" s="20">
        <f t="shared" si="261"/>
        <v>0.5</v>
      </c>
      <c r="G186" s="4"/>
      <c r="H186" s="4">
        <f t="shared" si="245"/>
        <v>0</v>
      </c>
      <c r="I186" s="4">
        <f t="shared" si="246"/>
        <v>0</v>
      </c>
      <c r="J186" s="4"/>
      <c r="K186" s="46">
        <f t="shared" si="262"/>
        <v>0.74</v>
      </c>
      <c r="L186" s="46">
        <f t="shared" si="263"/>
        <v>0.74</v>
      </c>
      <c r="M186" s="46">
        <f t="shared" si="264"/>
        <v>0</v>
      </c>
      <c r="N186" s="46">
        <f t="shared" si="265"/>
        <v>0</v>
      </c>
      <c r="O186" s="46">
        <f t="shared" si="266"/>
        <v>0.03</v>
      </c>
      <c r="P186" s="46">
        <f t="shared" si="267"/>
        <v>0</v>
      </c>
      <c r="Q186" s="46">
        <f t="shared" si="268"/>
        <v>1</v>
      </c>
      <c r="R186" s="46">
        <f t="shared" si="269"/>
        <v>0</v>
      </c>
      <c r="S186" s="46">
        <f t="shared" si="270"/>
        <v>0.16</v>
      </c>
      <c r="T186" s="28">
        <f t="shared" si="271"/>
        <v>0</v>
      </c>
      <c r="U186" s="28">
        <f t="shared" si="272"/>
        <v>0</v>
      </c>
      <c r="V186" s="28">
        <f t="shared" si="273"/>
        <v>0</v>
      </c>
      <c r="W186" s="4"/>
      <c r="X186" s="27">
        <f t="shared" si="248"/>
        <v>0</v>
      </c>
      <c r="Y186" s="27">
        <f t="shared" si="249"/>
        <v>0</v>
      </c>
      <c r="Z186" s="27">
        <f t="shared" si="250"/>
        <v>0</v>
      </c>
      <c r="AA186" s="27">
        <f t="shared" si="251"/>
        <v>0</v>
      </c>
      <c r="AB186" s="27">
        <f t="shared" si="252"/>
        <v>0</v>
      </c>
      <c r="AC186" s="27">
        <f t="shared" si="253"/>
        <v>0</v>
      </c>
      <c r="AD186" s="27">
        <f t="shared" si="254"/>
        <v>0</v>
      </c>
      <c r="AE186" s="27">
        <f t="shared" si="255"/>
        <v>0</v>
      </c>
      <c r="AF186" s="27">
        <f t="shared" si="256"/>
        <v>0</v>
      </c>
      <c r="AG186" s="27">
        <f t="shared" si="257"/>
        <v>0</v>
      </c>
      <c r="AH186" s="27">
        <f t="shared" si="258"/>
        <v>0</v>
      </c>
      <c r="AI186" s="27">
        <f t="shared" si="259"/>
        <v>0</v>
      </c>
      <c r="AJ186" s="4"/>
      <c r="AK186" s="20">
        <f>'Ward Details'!W24</f>
        <v>0</v>
      </c>
      <c r="AL186" s="20"/>
      <c r="AM186" s="4"/>
      <c r="AN186" s="105">
        <f t="shared" si="233"/>
        <v>0</v>
      </c>
      <c r="AO186" s="105">
        <f t="shared" si="234"/>
        <v>0</v>
      </c>
      <c r="AP186" s="105">
        <f t="shared" si="235"/>
        <v>0</v>
      </c>
      <c r="AQ186" s="105">
        <f t="shared" si="236"/>
        <v>0</v>
      </c>
      <c r="AR186" s="105">
        <f t="shared" si="237"/>
        <v>0</v>
      </c>
      <c r="AS186" s="105">
        <f t="shared" si="238"/>
        <v>0</v>
      </c>
      <c r="AT186" s="105">
        <f t="shared" si="239"/>
        <v>0</v>
      </c>
      <c r="AU186" s="105">
        <f t="shared" si="240"/>
        <v>0</v>
      </c>
      <c r="AV186" s="105">
        <f t="shared" si="241"/>
        <v>0</v>
      </c>
      <c r="AW186" s="105">
        <f t="shared" si="242"/>
        <v>0</v>
      </c>
      <c r="AX186" s="105">
        <f t="shared" si="243"/>
        <v>0</v>
      </c>
      <c r="AY186" s="105">
        <f t="shared" si="244"/>
        <v>0</v>
      </c>
      <c r="AZ186" s="39"/>
    </row>
    <row r="187" spans="1:52" ht="12.75" hidden="1">
      <c r="A187" s="44" t="str">
        <f>'Ward Details'!A25</f>
        <v>Ward 19</v>
      </c>
      <c r="B187" s="20">
        <f>'Ward Details'!V25</f>
        <v>0</v>
      </c>
      <c r="C187" s="20">
        <f>'Ward Details'!X25</f>
        <v>0</v>
      </c>
      <c r="D187" s="20"/>
      <c r="E187" s="20">
        <f t="shared" si="260"/>
        <v>0.5</v>
      </c>
      <c r="F187" s="20">
        <f t="shared" si="261"/>
        <v>0.5</v>
      </c>
      <c r="G187" s="4"/>
      <c r="H187" s="4">
        <f t="shared" si="245"/>
        <v>0</v>
      </c>
      <c r="I187" s="4">
        <f t="shared" si="246"/>
        <v>0</v>
      </c>
      <c r="J187" s="4"/>
      <c r="K187" s="46">
        <f t="shared" si="262"/>
        <v>0.74</v>
      </c>
      <c r="L187" s="46">
        <f t="shared" si="263"/>
        <v>0.74</v>
      </c>
      <c r="M187" s="46">
        <f t="shared" si="264"/>
        <v>0</v>
      </c>
      <c r="N187" s="46">
        <f t="shared" si="265"/>
        <v>0</v>
      </c>
      <c r="O187" s="46">
        <f t="shared" si="266"/>
        <v>0.03</v>
      </c>
      <c r="P187" s="46">
        <f t="shared" si="267"/>
        <v>0</v>
      </c>
      <c r="Q187" s="46">
        <f t="shared" si="268"/>
        <v>1</v>
      </c>
      <c r="R187" s="46">
        <f t="shared" si="269"/>
        <v>0</v>
      </c>
      <c r="S187" s="46">
        <f t="shared" si="270"/>
        <v>0.16</v>
      </c>
      <c r="T187" s="28">
        <f t="shared" si="271"/>
        <v>0</v>
      </c>
      <c r="U187" s="28">
        <f t="shared" si="272"/>
        <v>0</v>
      </c>
      <c r="V187" s="28">
        <f t="shared" si="273"/>
        <v>0</v>
      </c>
      <c r="W187" s="4"/>
      <c r="X187" s="27">
        <f t="shared" si="248"/>
        <v>0</v>
      </c>
      <c r="Y187" s="27">
        <f t="shared" si="249"/>
        <v>0</v>
      </c>
      <c r="Z187" s="27">
        <f t="shared" si="250"/>
        <v>0</v>
      </c>
      <c r="AA187" s="27">
        <f t="shared" si="251"/>
        <v>0</v>
      </c>
      <c r="AB187" s="27">
        <f t="shared" si="252"/>
        <v>0</v>
      </c>
      <c r="AC187" s="27">
        <f t="shared" si="253"/>
        <v>0</v>
      </c>
      <c r="AD187" s="27">
        <f t="shared" si="254"/>
        <v>0</v>
      </c>
      <c r="AE187" s="27">
        <f t="shared" si="255"/>
        <v>0</v>
      </c>
      <c r="AF187" s="27">
        <f t="shared" si="256"/>
        <v>0</v>
      </c>
      <c r="AG187" s="27">
        <f t="shared" si="257"/>
        <v>0</v>
      </c>
      <c r="AH187" s="27">
        <f t="shared" si="258"/>
        <v>0</v>
      </c>
      <c r="AI187" s="27">
        <f t="shared" si="259"/>
        <v>0</v>
      </c>
      <c r="AJ187" s="4"/>
      <c r="AK187" s="20">
        <f>'Ward Details'!W25</f>
        <v>0</v>
      </c>
      <c r="AL187" s="20"/>
      <c r="AM187" s="4"/>
      <c r="AN187" s="105">
        <f t="shared" si="233"/>
        <v>0</v>
      </c>
      <c r="AO187" s="105">
        <f t="shared" si="234"/>
        <v>0</v>
      </c>
      <c r="AP187" s="105">
        <f t="shared" si="235"/>
        <v>0</v>
      </c>
      <c r="AQ187" s="105">
        <f t="shared" si="236"/>
        <v>0</v>
      </c>
      <c r="AR187" s="105">
        <f t="shared" si="237"/>
        <v>0</v>
      </c>
      <c r="AS187" s="105">
        <f t="shared" si="238"/>
        <v>0</v>
      </c>
      <c r="AT187" s="105">
        <f t="shared" si="239"/>
        <v>0</v>
      </c>
      <c r="AU187" s="105">
        <f t="shared" si="240"/>
        <v>0</v>
      </c>
      <c r="AV187" s="105">
        <f t="shared" si="241"/>
        <v>0</v>
      </c>
      <c r="AW187" s="105">
        <f t="shared" si="242"/>
        <v>0</v>
      </c>
      <c r="AX187" s="105">
        <f t="shared" si="243"/>
        <v>0</v>
      </c>
      <c r="AY187" s="105">
        <f t="shared" si="244"/>
        <v>0</v>
      </c>
      <c r="AZ187" s="39"/>
    </row>
    <row r="188" spans="1:52" ht="12.75" hidden="1">
      <c r="A188" s="44" t="str">
        <f>'Ward Details'!A26</f>
        <v>Ward 20</v>
      </c>
      <c r="B188" s="20">
        <f>'Ward Details'!V26</f>
        <v>0</v>
      </c>
      <c r="C188" s="20">
        <f>'Ward Details'!X26</f>
        <v>0</v>
      </c>
      <c r="D188" s="20"/>
      <c r="E188" s="20">
        <f t="shared" si="260"/>
        <v>0.5</v>
      </c>
      <c r="F188" s="20">
        <f t="shared" si="261"/>
        <v>0.5</v>
      </c>
      <c r="G188" s="4"/>
      <c r="H188" s="4">
        <f t="shared" si="245"/>
        <v>0</v>
      </c>
      <c r="I188" s="4">
        <f t="shared" si="246"/>
        <v>0</v>
      </c>
      <c r="J188" s="4"/>
      <c r="K188" s="46">
        <f t="shared" si="262"/>
        <v>0.74</v>
      </c>
      <c r="L188" s="46">
        <f t="shared" si="263"/>
        <v>0.74</v>
      </c>
      <c r="M188" s="46">
        <f t="shared" si="264"/>
        <v>0</v>
      </c>
      <c r="N188" s="46">
        <f t="shared" si="265"/>
        <v>0</v>
      </c>
      <c r="O188" s="46">
        <f t="shared" si="266"/>
        <v>0.03</v>
      </c>
      <c r="P188" s="46">
        <f t="shared" si="267"/>
        <v>0</v>
      </c>
      <c r="Q188" s="46">
        <f t="shared" si="268"/>
        <v>1</v>
      </c>
      <c r="R188" s="46">
        <f t="shared" si="269"/>
        <v>0</v>
      </c>
      <c r="S188" s="46">
        <f t="shared" si="270"/>
        <v>0.16</v>
      </c>
      <c r="T188" s="28">
        <f t="shared" si="271"/>
        <v>0</v>
      </c>
      <c r="U188" s="28">
        <f t="shared" si="272"/>
        <v>0</v>
      </c>
      <c r="V188" s="28">
        <f t="shared" si="273"/>
        <v>0</v>
      </c>
      <c r="W188" s="4"/>
      <c r="X188" s="27">
        <f t="shared" si="248"/>
        <v>0</v>
      </c>
      <c r="Y188" s="27">
        <f t="shared" si="249"/>
        <v>0</v>
      </c>
      <c r="Z188" s="27">
        <f t="shared" si="250"/>
        <v>0</v>
      </c>
      <c r="AA188" s="27">
        <f t="shared" si="251"/>
        <v>0</v>
      </c>
      <c r="AB188" s="27">
        <f t="shared" si="252"/>
        <v>0</v>
      </c>
      <c r="AC188" s="27">
        <f t="shared" si="253"/>
        <v>0</v>
      </c>
      <c r="AD188" s="27">
        <f t="shared" si="254"/>
        <v>0</v>
      </c>
      <c r="AE188" s="27">
        <f t="shared" si="255"/>
        <v>0</v>
      </c>
      <c r="AF188" s="27">
        <f t="shared" si="256"/>
        <v>0</v>
      </c>
      <c r="AG188" s="27">
        <f t="shared" si="257"/>
        <v>0</v>
      </c>
      <c r="AH188" s="27">
        <f t="shared" si="258"/>
        <v>0</v>
      </c>
      <c r="AI188" s="27">
        <f t="shared" si="259"/>
        <v>0</v>
      </c>
      <c r="AJ188" s="4"/>
      <c r="AK188" s="20">
        <f>'Ward Details'!W26</f>
        <v>0</v>
      </c>
      <c r="AL188" s="20"/>
      <c r="AM188" s="4"/>
      <c r="AN188" s="105">
        <f t="shared" si="233"/>
        <v>0</v>
      </c>
      <c r="AO188" s="105">
        <f t="shared" si="234"/>
        <v>0</v>
      </c>
      <c r="AP188" s="105">
        <f t="shared" si="235"/>
        <v>0</v>
      </c>
      <c r="AQ188" s="105">
        <f t="shared" si="236"/>
        <v>0</v>
      </c>
      <c r="AR188" s="105">
        <f t="shared" si="237"/>
        <v>0</v>
      </c>
      <c r="AS188" s="105">
        <f t="shared" si="238"/>
        <v>0</v>
      </c>
      <c r="AT188" s="105">
        <f t="shared" si="239"/>
        <v>0</v>
      </c>
      <c r="AU188" s="105">
        <f t="shared" si="240"/>
        <v>0</v>
      </c>
      <c r="AV188" s="105">
        <f t="shared" si="241"/>
        <v>0</v>
      </c>
      <c r="AW188" s="105">
        <f t="shared" si="242"/>
        <v>0</v>
      </c>
      <c r="AX188" s="105">
        <f t="shared" si="243"/>
        <v>0</v>
      </c>
      <c r="AY188" s="105">
        <f t="shared" si="244"/>
        <v>0</v>
      </c>
      <c r="AZ188" s="39"/>
    </row>
    <row r="189" spans="1:52" ht="12.75" hidden="1">
      <c r="A189" s="44" t="str">
        <f>'Ward Details'!A27</f>
        <v>Ward 21</v>
      </c>
      <c r="B189" s="20">
        <f>'Ward Details'!V27</f>
        <v>0</v>
      </c>
      <c r="C189" s="20">
        <f>'Ward Details'!X27</f>
        <v>0</v>
      </c>
      <c r="D189" s="20"/>
      <c r="E189" s="20">
        <f t="shared" si="260"/>
        <v>0.5</v>
      </c>
      <c r="F189" s="20">
        <f t="shared" si="261"/>
        <v>0.5</v>
      </c>
      <c r="G189" s="4"/>
      <c r="H189" s="4">
        <f t="shared" si="245"/>
        <v>0</v>
      </c>
      <c r="I189" s="4">
        <f t="shared" si="246"/>
        <v>0</v>
      </c>
      <c r="J189" s="4"/>
      <c r="K189" s="46">
        <f t="shared" si="262"/>
        <v>0.74</v>
      </c>
      <c r="L189" s="46">
        <f t="shared" si="263"/>
        <v>0.74</v>
      </c>
      <c r="M189" s="46">
        <f t="shared" si="264"/>
        <v>0</v>
      </c>
      <c r="N189" s="46">
        <f t="shared" si="265"/>
        <v>0</v>
      </c>
      <c r="O189" s="46">
        <f t="shared" si="266"/>
        <v>0.03</v>
      </c>
      <c r="P189" s="46">
        <f t="shared" si="267"/>
        <v>0</v>
      </c>
      <c r="Q189" s="46">
        <f t="shared" si="268"/>
        <v>1</v>
      </c>
      <c r="R189" s="46">
        <f t="shared" si="269"/>
        <v>0</v>
      </c>
      <c r="S189" s="46">
        <f t="shared" si="270"/>
        <v>0.16</v>
      </c>
      <c r="T189" s="28">
        <f t="shared" si="271"/>
        <v>0</v>
      </c>
      <c r="U189" s="28">
        <f t="shared" si="272"/>
        <v>0</v>
      </c>
      <c r="V189" s="28">
        <f t="shared" si="273"/>
        <v>0</v>
      </c>
      <c r="W189" s="4"/>
      <c r="X189" s="27">
        <f t="shared" si="248"/>
        <v>0</v>
      </c>
      <c r="Y189" s="27">
        <f t="shared" si="249"/>
        <v>0</v>
      </c>
      <c r="Z189" s="27">
        <f t="shared" si="250"/>
        <v>0</v>
      </c>
      <c r="AA189" s="27">
        <f t="shared" si="251"/>
        <v>0</v>
      </c>
      <c r="AB189" s="27">
        <f t="shared" si="252"/>
        <v>0</v>
      </c>
      <c r="AC189" s="27">
        <f t="shared" si="253"/>
        <v>0</v>
      </c>
      <c r="AD189" s="27">
        <f t="shared" si="254"/>
        <v>0</v>
      </c>
      <c r="AE189" s="27">
        <f t="shared" si="255"/>
        <v>0</v>
      </c>
      <c r="AF189" s="27">
        <f t="shared" si="256"/>
        <v>0</v>
      </c>
      <c r="AG189" s="27">
        <f t="shared" si="257"/>
        <v>0</v>
      </c>
      <c r="AH189" s="27">
        <f t="shared" si="258"/>
        <v>0</v>
      </c>
      <c r="AI189" s="27">
        <f t="shared" si="259"/>
        <v>0</v>
      </c>
      <c r="AJ189" s="4"/>
      <c r="AK189" s="20">
        <f>'Ward Details'!W27</f>
        <v>0</v>
      </c>
      <c r="AL189" s="20"/>
      <c r="AM189" s="4"/>
      <c r="AN189" s="105">
        <f t="shared" si="233"/>
        <v>0</v>
      </c>
      <c r="AO189" s="105">
        <f t="shared" si="234"/>
        <v>0</v>
      </c>
      <c r="AP189" s="105">
        <f t="shared" si="235"/>
        <v>0</v>
      </c>
      <c r="AQ189" s="105">
        <f t="shared" si="236"/>
        <v>0</v>
      </c>
      <c r="AR189" s="105">
        <f t="shared" si="237"/>
        <v>0</v>
      </c>
      <c r="AS189" s="105">
        <f t="shared" si="238"/>
        <v>0</v>
      </c>
      <c r="AT189" s="105">
        <f t="shared" si="239"/>
        <v>0</v>
      </c>
      <c r="AU189" s="105">
        <f t="shared" si="240"/>
        <v>0</v>
      </c>
      <c r="AV189" s="105">
        <f t="shared" si="241"/>
        <v>0</v>
      </c>
      <c r="AW189" s="105">
        <f t="shared" si="242"/>
        <v>0</v>
      </c>
      <c r="AX189" s="105">
        <f t="shared" si="243"/>
        <v>0</v>
      </c>
      <c r="AY189" s="105">
        <f t="shared" si="244"/>
        <v>0</v>
      </c>
      <c r="AZ189" s="39"/>
    </row>
    <row r="190" spans="1:52" ht="12.75" hidden="1">
      <c r="A190" s="44" t="str">
        <f>'Ward Details'!A28</f>
        <v>Ward 22</v>
      </c>
      <c r="B190" s="20">
        <f>'Ward Details'!V28</f>
        <v>0</v>
      </c>
      <c r="C190" s="20">
        <f>'Ward Details'!X28</f>
        <v>0</v>
      </c>
      <c r="D190" s="20"/>
      <c r="E190" s="20">
        <f t="shared" si="260"/>
        <v>0.5</v>
      </c>
      <c r="F190" s="20">
        <f t="shared" si="261"/>
        <v>0.5</v>
      </c>
      <c r="G190" s="4"/>
      <c r="H190" s="4">
        <f t="shared" si="245"/>
        <v>0</v>
      </c>
      <c r="I190" s="4">
        <f t="shared" si="246"/>
        <v>0</v>
      </c>
      <c r="J190" s="4"/>
      <c r="K190" s="46">
        <f t="shared" si="262"/>
        <v>0.74</v>
      </c>
      <c r="L190" s="46">
        <f t="shared" si="263"/>
        <v>0.74</v>
      </c>
      <c r="M190" s="46">
        <f t="shared" si="264"/>
        <v>0</v>
      </c>
      <c r="N190" s="46">
        <f t="shared" si="265"/>
        <v>0</v>
      </c>
      <c r="O190" s="46">
        <f t="shared" si="266"/>
        <v>0.03</v>
      </c>
      <c r="P190" s="46">
        <f t="shared" si="267"/>
        <v>0</v>
      </c>
      <c r="Q190" s="46">
        <f t="shared" si="268"/>
        <v>1</v>
      </c>
      <c r="R190" s="46">
        <f t="shared" si="269"/>
        <v>0</v>
      </c>
      <c r="S190" s="46">
        <f t="shared" si="270"/>
        <v>0.16</v>
      </c>
      <c r="T190" s="28">
        <f t="shared" si="271"/>
        <v>0</v>
      </c>
      <c r="U190" s="28">
        <f t="shared" si="272"/>
        <v>0</v>
      </c>
      <c r="V190" s="28">
        <f t="shared" si="273"/>
        <v>0</v>
      </c>
      <c r="W190" s="4"/>
      <c r="X190" s="27">
        <f t="shared" si="248"/>
        <v>0</v>
      </c>
      <c r="Y190" s="27">
        <f t="shared" si="249"/>
        <v>0</v>
      </c>
      <c r="Z190" s="27">
        <f t="shared" si="250"/>
        <v>0</v>
      </c>
      <c r="AA190" s="27">
        <f t="shared" si="251"/>
        <v>0</v>
      </c>
      <c r="AB190" s="27">
        <f t="shared" si="252"/>
        <v>0</v>
      </c>
      <c r="AC190" s="27">
        <f t="shared" si="253"/>
        <v>0</v>
      </c>
      <c r="AD190" s="27">
        <f t="shared" si="254"/>
        <v>0</v>
      </c>
      <c r="AE190" s="27">
        <f t="shared" si="255"/>
        <v>0</v>
      </c>
      <c r="AF190" s="27">
        <f t="shared" si="256"/>
        <v>0</v>
      </c>
      <c r="AG190" s="27">
        <f t="shared" si="257"/>
        <v>0</v>
      </c>
      <c r="AH190" s="27">
        <f t="shared" si="258"/>
        <v>0</v>
      </c>
      <c r="AI190" s="27">
        <f t="shared" si="259"/>
        <v>0</v>
      </c>
      <c r="AJ190" s="4"/>
      <c r="AK190" s="20">
        <f>'Ward Details'!W28</f>
        <v>0</v>
      </c>
      <c r="AL190" s="20"/>
      <c r="AM190" s="4"/>
      <c r="AN190" s="105">
        <f t="shared" si="233"/>
        <v>0</v>
      </c>
      <c r="AO190" s="105">
        <f t="shared" si="234"/>
        <v>0</v>
      </c>
      <c r="AP190" s="105">
        <f t="shared" si="235"/>
        <v>0</v>
      </c>
      <c r="AQ190" s="105">
        <f t="shared" si="236"/>
        <v>0</v>
      </c>
      <c r="AR190" s="105">
        <f t="shared" si="237"/>
        <v>0</v>
      </c>
      <c r="AS190" s="105">
        <f t="shared" si="238"/>
        <v>0</v>
      </c>
      <c r="AT190" s="105">
        <f t="shared" si="239"/>
        <v>0</v>
      </c>
      <c r="AU190" s="105">
        <f t="shared" si="240"/>
        <v>0</v>
      </c>
      <c r="AV190" s="105">
        <f t="shared" si="241"/>
        <v>0</v>
      </c>
      <c r="AW190" s="105">
        <f t="shared" si="242"/>
        <v>0</v>
      </c>
      <c r="AX190" s="105">
        <f t="shared" si="243"/>
        <v>0</v>
      </c>
      <c r="AY190" s="105">
        <f t="shared" si="244"/>
        <v>0</v>
      </c>
      <c r="AZ190" s="39"/>
    </row>
    <row r="191" spans="1:52" ht="12.75" hidden="1">
      <c r="A191" s="44" t="str">
        <f>'Ward Details'!A29</f>
        <v>Ward 23</v>
      </c>
      <c r="B191" s="20">
        <f>'Ward Details'!V29</f>
        <v>0</v>
      </c>
      <c r="C191" s="20">
        <f>'Ward Details'!X29</f>
        <v>0</v>
      </c>
      <c r="D191" s="20"/>
      <c r="E191" s="20">
        <f t="shared" si="260"/>
        <v>0.5</v>
      </c>
      <c r="F191" s="20">
        <f t="shared" si="261"/>
        <v>0.5</v>
      </c>
      <c r="G191" s="4"/>
      <c r="H191" s="4">
        <f t="shared" si="245"/>
        <v>0</v>
      </c>
      <c r="I191" s="4">
        <f t="shared" si="246"/>
        <v>0</v>
      </c>
      <c r="J191" s="4"/>
      <c r="K191" s="46">
        <f t="shared" si="262"/>
        <v>0.74</v>
      </c>
      <c r="L191" s="46">
        <f t="shared" si="263"/>
        <v>0.74</v>
      </c>
      <c r="M191" s="46">
        <f t="shared" si="264"/>
        <v>0</v>
      </c>
      <c r="N191" s="46">
        <f t="shared" si="265"/>
        <v>0</v>
      </c>
      <c r="O191" s="46">
        <f t="shared" si="266"/>
        <v>0.03</v>
      </c>
      <c r="P191" s="46">
        <f t="shared" si="267"/>
        <v>0</v>
      </c>
      <c r="Q191" s="46">
        <f t="shared" si="268"/>
        <v>1</v>
      </c>
      <c r="R191" s="46">
        <f t="shared" si="269"/>
        <v>0</v>
      </c>
      <c r="S191" s="46">
        <f t="shared" si="270"/>
        <v>0.16</v>
      </c>
      <c r="T191" s="28">
        <f t="shared" si="271"/>
        <v>0</v>
      </c>
      <c r="U191" s="28">
        <f t="shared" si="272"/>
        <v>0</v>
      </c>
      <c r="V191" s="28">
        <f t="shared" si="273"/>
        <v>0</v>
      </c>
      <c r="W191" s="4"/>
      <c r="X191" s="27">
        <f t="shared" si="248"/>
        <v>0</v>
      </c>
      <c r="Y191" s="27">
        <f t="shared" si="249"/>
        <v>0</v>
      </c>
      <c r="Z191" s="27">
        <f t="shared" si="250"/>
        <v>0</v>
      </c>
      <c r="AA191" s="27">
        <f t="shared" si="251"/>
        <v>0</v>
      </c>
      <c r="AB191" s="27">
        <f t="shared" si="252"/>
        <v>0</v>
      </c>
      <c r="AC191" s="27">
        <f t="shared" si="253"/>
        <v>0</v>
      </c>
      <c r="AD191" s="27">
        <f t="shared" si="254"/>
        <v>0</v>
      </c>
      <c r="AE191" s="27">
        <f t="shared" si="255"/>
        <v>0</v>
      </c>
      <c r="AF191" s="27">
        <f t="shared" si="256"/>
        <v>0</v>
      </c>
      <c r="AG191" s="27">
        <f t="shared" si="257"/>
        <v>0</v>
      </c>
      <c r="AH191" s="27">
        <f t="shared" si="258"/>
        <v>0</v>
      </c>
      <c r="AI191" s="27">
        <f t="shared" si="259"/>
        <v>0</v>
      </c>
      <c r="AJ191" s="4"/>
      <c r="AK191" s="20">
        <f>'Ward Details'!W29</f>
        <v>0</v>
      </c>
      <c r="AL191" s="20"/>
      <c r="AM191" s="4"/>
      <c r="AN191" s="105">
        <f>AK191-X191</f>
        <v>0</v>
      </c>
      <c r="AO191" s="105">
        <f>AK191-Y191</f>
        <v>0</v>
      </c>
      <c r="AP191" s="105">
        <f>AK191-Z191</f>
        <v>0</v>
      </c>
      <c r="AQ191" s="105">
        <f>AK191-AA191</f>
        <v>0</v>
      </c>
      <c r="AR191" s="105">
        <f>AK191-AB191</f>
        <v>0</v>
      </c>
      <c r="AS191" s="105">
        <f>AK191-AC191</f>
        <v>0</v>
      </c>
      <c r="AT191" s="105">
        <f>AK191-AD191</f>
        <v>0</v>
      </c>
      <c r="AU191" s="105">
        <f>AK191-AE191</f>
        <v>0</v>
      </c>
      <c r="AV191" s="105">
        <f>AK191-AF191</f>
        <v>0</v>
      </c>
      <c r="AW191" s="105">
        <f>AK191-AG191</f>
        <v>0</v>
      </c>
      <c r="AX191" s="105">
        <f>AK191-AH191</f>
        <v>0</v>
      </c>
      <c r="AY191" s="105">
        <f>AK191-AI191</f>
        <v>0</v>
      </c>
      <c r="AZ191" s="39"/>
    </row>
    <row r="192" spans="1:52" ht="12.75" hidden="1">
      <c r="A192" s="44" t="str">
        <f>'Ward Details'!A30</f>
        <v>Ward 24</v>
      </c>
      <c r="B192" s="20">
        <f>'Ward Details'!V30</f>
        <v>0</v>
      </c>
      <c r="C192" s="20">
        <f>'Ward Details'!X30</f>
        <v>0</v>
      </c>
      <c r="D192" s="20"/>
      <c r="E192" s="20">
        <f t="shared" si="260"/>
        <v>0.5</v>
      </c>
      <c r="F192" s="20">
        <f t="shared" si="261"/>
        <v>0.5</v>
      </c>
      <c r="G192" s="4"/>
      <c r="H192" s="4">
        <f t="shared" si="245"/>
        <v>0</v>
      </c>
      <c r="I192" s="4">
        <f t="shared" si="246"/>
        <v>0</v>
      </c>
      <c r="J192" s="4"/>
      <c r="K192" s="46">
        <f t="shared" si="262"/>
        <v>0.74</v>
      </c>
      <c r="L192" s="46">
        <f t="shared" si="263"/>
        <v>0.74</v>
      </c>
      <c r="M192" s="46">
        <f t="shared" si="264"/>
        <v>0</v>
      </c>
      <c r="N192" s="46">
        <f t="shared" si="265"/>
        <v>0</v>
      </c>
      <c r="O192" s="46">
        <f t="shared" si="266"/>
        <v>0.03</v>
      </c>
      <c r="P192" s="46">
        <f t="shared" si="267"/>
        <v>0</v>
      </c>
      <c r="Q192" s="46">
        <f t="shared" si="268"/>
        <v>1</v>
      </c>
      <c r="R192" s="46">
        <f t="shared" si="269"/>
        <v>0</v>
      </c>
      <c r="S192" s="46">
        <f t="shared" si="270"/>
        <v>0.16</v>
      </c>
      <c r="T192" s="28">
        <f t="shared" si="271"/>
        <v>0</v>
      </c>
      <c r="U192" s="28">
        <f t="shared" si="272"/>
        <v>0</v>
      </c>
      <c r="V192" s="28">
        <f t="shared" si="273"/>
        <v>0</v>
      </c>
      <c r="W192" s="4"/>
      <c r="X192" s="27">
        <f t="shared" si="248"/>
        <v>0</v>
      </c>
      <c r="Y192" s="27">
        <f t="shared" si="249"/>
        <v>0</v>
      </c>
      <c r="Z192" s="27">
        <f t="shared" si="250"/>
        <v>0</v>
      </c>
      <c r="AA192" s="27">
        <f t="shared" si="251"/>
        <v>0</v>
      </c>
      <c r="AB192" s="27">
        <f t="shared" si="252"/>
        <v>0</v>
      </c>
      <c r="AC192" s="27">
        <f t="shared" si="253"/>
        <v>0</v>
      </c>
      <c r="AD192" s="27">
        <f t="shared" si="254"/>
        <v>0</v>
      </c>
      <c r="AE192" s="27">
        <f t="shared" si="255"/>
        <v>0</v>
      </c>
      <c r="AF192" s="27">
        <f t="shared" si="256"/>
        <v>0</v>
      </c>
      <c r="AG192" s="27">
        <f t="shared" si="257"/>
        <v>0</v>
      </c>
      <c r="AH192" s="27">
        <f t="shared" si="258"/>
        <v>0</v>
      </c>
      <c r="AI192" s="27">
        <f t="shared" si="259"/>
        <v>0</v>
      </c>
      <c r="AJ192" s="4"/>
      <c r="AK192" s="20">
        <f>'Ward Details'!W30</f>
        <v>0</v>
      </c>
      <c r="AL192" s="20"/>
      <c r="AM192" s="4"/>
      <c r="AN192" s="105">
        <f>AK192-X192</f>
        <v>0</v>
      </c>
      <c r="AO192" s="105">
        <f>AK192-Y192</f>
        <v>0</v>
      </c>
      <c r="AP192" s="105">
        <f>AK192-Z192</f>
        <v>0</v>
      </c>
      <c r="AQ192" s="105">
        <f>AK192-AA192</f>
        <v>0</v>
      </c>
      <c r="AR192" s="105">
        <f>AK192-AB192</f>
        <v>0</v>
      </c>
      <c r="AS192" s="105">
        <f>AK192-AC192</f>
        <v>0</v>
      </c>
      <c r="AT192" s="105">
        <f>AK192-AD192</f>
        <v>0</v>
      </c>
      <c r="AU192" s="105">
        <f>AK192-AE192</f>
        <v>0</v>
      </c>
      <c r="AV192" s="105">
        <f>AK192-AF192</f>
        <v>0</v>
      </c>
      <c r="AW192" s="105">
        <f>AK192-AG192</f>
        <v>0</v>
      </c>
      <c r="AX192" s="105">
        <f>AK192-AH192</f>
        <v>0</v>
      </c>
      <c r="AY192" s="105">
        <f>AK192-AI192</f>
        <v>0</v>
      </c>
      <c r="AZ192" s="39"/>
    </row>
    <row r="193" spans="1:52" ht="12.75" hidden="1">
      <c r="A193" s="164" t="str">
        <f>'Ward Details'!A31</f>
        <v>Ward 25</v>
      </c>
      <c r="B193" s="20">
        <f>'Ward Details'!V31</f>
        <v>0</v>
      </c>
      <c r="C193" s="20">
        <f>'Ward Details'!X31</f>
        <v>0</v>
      </c>
      <c r="D193" s="20"/>
      <c r="E193" s="20">
        <f t="shared" si="260"/>
        <v>0.5</v>
      </c>
      <c r="F193" s="20">
        <f t="shared" si="261"/>
        <v>0.5</v>
      </c>
      <c r="G193" s="4"/>
      <c r="H193" s="4">
        <f t="shared" si="245"/>
        <v>0</v>
      </c>
      <c r="I193" s="4">
        <f t="shared" si="246"/>
        <v>0</v>
      </c>
      <c r="J193" s="4"/>
      <c r="K193" s="46">
        <f t="shared" si="262"/>
        <v>0.74</v>
      </c>
      <c r="L193" s="46">
        <f t="shared" si="263"/>
        <v>0.74</v>
      </c>
      <c r="M193" s="46">
        <f t="shared" si="264"/>
        <v>0</v>
      </c>
      <c r="N193" s="46">
        <f t="shared" si="265"/>
        <v>0</v>
      </c>
      <c r="O193" s="46">
        <f t="shared" si="266"/>
        <v>0.03</v>
      </c>
      <c r="P193" s="46">
        <f t="shared" si="267"/>
        <v>0</v>
      </c>
      <c r="Q193" s="46">
        <f t="shared" si="268"/>
        <v>1</v>
      </c>
      <c r="R193" s="46">
        <f t="shared" si="269"/>
        <v>0</v>
      </c>
      <c r="S193" s="46">
        <f t="shared" si="270"/>
        <v>0.16</v>
      </c>
      <c r="T193" s="28">
        <f t="shared" si="271"/>
        <v>0</v>
      </c>
      <c r="U193" s="28">
        <f t="shared" si="272"/>
        <v>0</v>
      </c>
      <c r="V193" s="28">
        <f t="shared" si="273"/>
        <v>0</v>
      </c>
      <c r="W193" s="4"/>
      <c r="X193" s="27">
        <f t="shared" si="248"/>
        <v>0</v>
      </c>
      <c r="Y193" s="27">
        <f t="shared" si="249"/>
        <v>0</v>
      </c>
      <c r="Z193" s="27">
        <f t="shared" si="250"/>
        <v>0</v>
      </c>
      <c r="AA193" s="27">
        <f t="shared" si="251"/>
        <v>0</v>
      </c>
      <c r="AB193" s="27">
        <f t="shared" si="252"/>
        <v>0</v>
      </c>
      <c r="AC193" s="27">
        <f t="shared" si="253"/>
        <v>0</v>
      </c>
      <c r="AD193" s="27">
        <f t="shared" si="254"/>
        <v>0</v>
      </c>
      <c r="AE193" s="27">
        <f t="shared" si="255"/>
        <v>0</v>
      </c>
      <c r="AF193" s="27">
        <f t="shared" si="256"/>
        <v>0</v>
      </c>
      <c r="AG193" s="27">
        <f t="shared" si="257"/>
        <v>0</v>
      </c>
      <c r="AH193" s="27">
        <f t="shared" si="258"/>
        <v>0</v>
      </c>
      <c r="AI193" s="27">
        <f t="shared" si="259"/>
        <v>0</v>
      </c>
      <c r="AJ193" s="4"/>
      <c r="AK193" s="20">
        <f>'Ward Details'!W31</f>
        <v>0</v>
      </c>
      <c r="AL193" s="20"/>
      <c r="AM193" s="4"/>
      <c r="AN193" s="105">
        <f>AK193-X193</f>
        <v>0</v>
      </c>
      <c r="AO193" s="105">
        <f>AK193-Y193</f>
        <v>0</v>
      </c>
      <c r="AP193" s="105">
        <f>AK193-Z193</f>
        <v>0</v>
      </c>
      <c r="AQ193" s="105">
        <f>AK193-AA193</f>
        <v>0</v>
      </c>
      <c r="AR193" s="105">
        <f>AK193-AB193</f>
        <v>0</v>
      </c>
      <c r="AS193" s="105">
        <f>AK193-AC193</f>
        <v>0</v>
      </c>
      <c r="AT193" s="105">
        <f>AK193-AD193</f>
        <v>0</v>
      </c>
      <c r="AU193" s="105">
        <f>AK193-AE193</f>
        <v>0</v>
      </c>
      <c r="AV193" s="105">
        <f>AK193-AF193</f>
        <v>0</v>
      </c>
      <c r="AW193" s="105">
        <f>AK193-AG193</f>
        <v>0</v>
      </c>
      <c r="AX193" s="105">
        <f>AK193-AH193</f>
        <v>0</v>
      </c>
      <c r="AY193" s="105">
        <f>AK193-AI193</f>
        <v>0</v>
      </c>
      <c r="AZ193" s="39"/>
    </row>
    <row r="195" spans="11:52" ht="12.75">
      <c r="K195" s="9"/>
      <c r="L195" s="9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</row>
  </sheetData>
  <mergeCells count="111">
    <mergeCell ref="X132:AH132"/>
    <mergeCell ref="AK132:AL132"/>
    <mergeCell ref="AN132:AY132"/>
    <mergeCell ref="B133:C133"/>
    <mergeCell ref="E133:F133"/>
    <mergeCell ref="H133:I133"/>
    <mergeCell ref="K133:U133"/>
    <mergeCell ref="X133:AH133"/>
    <mergeCell ref="AK133:AL133"/>
    <mergeCell ref="AN133:AY133"/>
    <mergeCell ref="B132:C132"/>
    <mergeCell ref="E132:F132"/>
    <mergeCell ref="H132:I132"/>
    <mergeCell ref="K132:U132"/>
    <mergeCell ref="B37:C37"/>
    <mergeCell ref="E37:F37"/>
    <mergeCell ref="H37:I37"/>
    <mergeCell ref="K37:U37"/>
    <mergeCell ref="B36:C36"/>
    <mergeCell ref="E36:F36"/>
    <mergeCell ref="H36:I36"/>
    <mergeCell ref="K36:U36"/>
    <mergeCell ref="AN4:AY4"/>
    <mergeCell ref="AN70:AY70"/>
    <mergeCell ref="AN102:AY102"/>
    <mergeCell ref="AN166:AY166"/>
    <mergeCell ref="AN101:AY101"/>
    <mergeCell ref="AN36:AY36"/>
    <mergeCell ref="AN37:AY37"/>
    <mergeCell ref="X70:AH70"/>
    <mergeCell ref="AK4:AL4"/>
    <mergeCell ref="E4:F4"/>
    <mergeCell ref="H4:I4"/>
    <mergeCell ref="K4:U4"/>
    <mergeCell ref="AK70:AL70"/>
    <mergeCell ref="X36:AH36"/>
    <mergeCell ref="AK36:AL36"/>
    <mergeCell ref="X37:AH37"/>
    <mergeCell ref="AK37:AL37"/>
    <mergeCell ref="B70:C70"/>
    <mergeCell ref="E70:F70"/>
    <mergeCell ref="H70:I70"/>
    <mergeCell ref="K70:U70"/>
    <mergeCell ref="B102:C102"/>
    <mergeCell ref="E102:F102"/>
    <mergeCell ref="H102:I102"/>
    <mergeCell ref="K102:U102"/>
    <mergeCell ref="X102:AH102"/>
    <mergeCell ref="AK102:AL102"/>
    <mergeCell ref="H101:I101"/>
    <mergeCell ref="K101:U101"/>
    <mergeCell ref="X101:AH101"/>
    <mergeCell ref="AK101:AL101"/>
    <mergeCell ref="B166:C166"/>
    <mergeCell ref="E166:F166"/>
    <mergeCell ref="H166:I166"/>
    <mergeCell ref="K166:U166"/>
    <mergeCell ref="X166:AH166"/>
    <mergeCell ref="AK166:AL166"/>
    <mergeCell ref="B3:C3"/>
    <mergeCell ref="E3:F3"/>
    <mergeCell ref="H3:I3"/>
    <mergeCell ref="K3:U3"/>
    <mergeCell ref="X3:AH3"/>
    <mergeCell ref="AK3:AL3"/>
    <mergeCell ref="B101:C101"/>
    <mergeCell ref="E101:F101"/>
    <mergeCell ref="AN3:AY3"/>
    <mergeCell ref="B69:C69"/>
    <mergeCell ref="E69:F69"/>
    <mergeCell ref="H69:I69"/>
    <mergeCell ref="K69:U69"/>
    <mergeCell ref="X69:AH69"/>
    <mergeCell ref="AK69:AL69"/>
    <mergeCell ref="AN69:AY69"/>
    <mergeCell ref="B4:C4"/>
    <mergeCell ref="X4:AH4"/>
    <mergeCell ref="X165:AH165"/>
    <mergeCell ref="AK165:AL165"/>
    <mergeCell ref="AN165:AY165"/>
    <mergeCell ref="B165:C165"/>
    <mergeCell ref="E165:F165"/>
    <mergeCell ref="H165:I165"/>
    <mergeCell ref="K165:U165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62:F62"/>
    <mergeCell ref="E63:F63"/>
    <mergeCell ref="E64:F64"/>
    <mergeCell ref="E58:F58"/>
    <mergeCell ref="E59:F59"/>
    <mergeCell ref="E60:F60"/>
    <mergeCell ref="E61:F61"/>
  </mergeCells>
  <printOptions/>
  <pageMargins left="0.75" right="0.75" top="0.6" bottom="0.83" header="0.5" footer="0.5"/>
  <pageSetup fitToHeight="1" fitToWidth="1" horizontalDpi="600" verticalDpi="600" orientation="portrait" paperSize="8" scale="67" r:id="rId1"/>
  <rowBreaks count="2" manualBreakCount="2">
    <brk id="33" max="35" man="1"/>
    <brk id="162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T10" sqref="T10"/>
    </sheetView>
  </sheetViews>
  <sheetFormatPr defaultColWidth="9.140625" defaultRowHeight="12.75"/>
  <cols>
    <col min="1" max="1" width="22.00390625" style="32" customWidth="1"/>
    <col min="2" max="2" width="10.8515625" style="32" customWidth="1"/>
    <col min="3" max="3" width="10.7109375" style="32" customWidth="1"/>
    <col min="4" max="4" width="9.00390625" style="32" customWidth="1"/>
    <col min="5" max="5" width="9.140625" style="32" customWidth="1"/>
    <col min="6" max="6" width="10.00390625" style="32" customWidth="1"/>
    <col min="7" max="7" width="9.57421875" style="32" customWidth="1"/>
    <col min="8" max="8" width="9.00390625" style="32" customWidth="1"/>
    <col min="9" max="9" width="7.421875" style="32" customWidth="1"/>
    <col min="10" max="10" width="10.7109375" style="32" customWidth="1"/>
    <col min="11" max="11" width="10.140625" style="32" customWidth="1"/>
    <col min="12" max="12" width="11.57421875" style="32" customWidth="1"/>
    <col min="13" max="14" width="12.140625" style="32" customWidth="1"/>
    <col min="15" max="15" width="10.8515625" style="32" customWidth="1"/>
    <col min="16" max="16384" width="8.8515625" style="32" customWidth="1"/>
  </cols>
  <sheetData>
    <row r="1" ht="15.75">
      <c r="A1" s="157" t="s">
        <v>181</v>
      </c>
    </row>
    <row r="3" spans="1:15" ht="18.75" thickBot="1">
      <c r="A3" s="176" t="s">
        <v>45</v>
      </c>
      <c r="B3" s="177"/>
      <c r="C3" s="176" t="s">
        <v>23</v>
      </c>
      <c r="D3" s="178"/>
      <c r="E3" s="178"/>
      <c r="F3" s="178"/>
      <c r="G3" s="178"/>
      <c r="H3" s="178"/>
      <c r="I3" s="178"/>
      <c r="J3" s="179"/>
      <c r="K3" s="292" t="s">
        <v>53</v>
      </c>
      <c r="L3" s="178"/>
      <c r="M3" s="178"/>
      <c r="N3" s="178"/>
      <c r="O3" s="178"/>
    </row>
    <row r="4" spans="1:15" ht="48.75">
      <c r="A4" s="180"/>
      <c r="B4" s="181" t="s">
        <v>203</v>
      </c>
      <c r="C4" s="182" t="s">
        <v>58</v>
      </c>
      <c r="D4" s="182" t="s">
        <v>3</v>
      </c>
      <c r="E4" s="182" t="s">
        <v>2</v>
      </c>
      <c r="F4" s="183" t="s">
        <v>159</v>
      </c>
      <c r="G4" s="183" t="s">
        <v>160</v>
      </c>
      <c r="H4" s="183" t="s">
        <v>1</v>
      </c>
      <c r="I4" s="288"/>
      <c r="J4" s="293" t="s">
        <v>58</v>
      </c>
      <c r="K4" s="294" t="s">
        <v>3</v>
      </c>
      <c r="L4" s="295" t="s">
        <v>2</v>
      </c>
      <c r="M4" s="295" t="s">
        <v>159</v>
      </c>
      <c r="N4" s="295" t="s">
        <v>160</v>
      </c>
      <c r="O4" s="296" t="s">
        <v>1</v>
      </c>
    </row>
    <row r="5" spans="1:15" ht="12.75">
      <c r="A5" s="31" t="str">
        <f>'Ward Details'!A7</f>
        <v>Area 1</v>
      </c>
      <c r="B5" s="31">
        <f>'Ward Details'!B7</f>
        <v>22600</v>
      </c>
      <c r="C5" s="280">
        <f>'TGR''s'!N7</f>
        <v>94.6962962962963</v>
      </c>
      <c r="D5" s="281">
        <f>'TGR''s'!N13</f>
        <v>486.60323886639674</v>
      </c>
      <c r="E5" s="281">
        <f>'TGR''s'!N20</f>
        <v>2149.68115942029</v>
      </c>
      <c r="F5" s="281">
        <f>'TGR''s'!N36</f>
        <v>3278.71875</v>
      </c>
      <c r="G5" s="281"/>
      <c r="H5" s="281">
        <f>'TGR''s'!N27</f>
        <v>3244.5833333333335</v>
      </c>
      <c r="I5" s="289"/>
      <c r="J5" s="297">
        <f>(B$5*'TGR''s'!$I$7)/C5</f>
        <v>18.547337961555762</v>
      </c>
      <c r="K5" s="27">
        <f>(B5*'TGR''s'!$I$13)/D5</f>
        <v>33.93475908521685</v>
      </c>
      <c r="L5" s="27">
        <f>(B5*'TGR''s'!$I$20)/E5</f>
        <v>9.479750513684056</v>
      </c>
      <c r="M5" s="27">
        <f>(B5*'TGR''s'!$I$36)/F5</f>
        <v>4.3964060353317365</v>
      </c>
      <c r="N5" s="27"/>
      <c r="O5" s="298">
        <f>(B5*'TGR''s'!$I$27)/H5</f>
        <v>4.9459567897482035</v>
      </c>
    </row>
    <row r="6" spans="1:15" ht="12.75">
      <c r="A6" s="31" t="str">
        <f>'Ward Details'!A8</f>
        <v>Area 2</v>
      </c>
      <c r="B6" s="31">
        <f>'Ward Details'!B8</f>
        <v>29560</v>
      </c>
      <c r="C6" s="281">
        <f aca="true" t="shared" si="0" ref="C6:H6">C5</f>
        <v>94.6962962962963</v>
      </c>
      <c r="D6" s="281">
        <f t="shared" si="0"/>
        <v>486.60323886639674</v>
      </c>
      <c r="E6" s="281">
        <f t="shared" si="0"/>
        <v>2149.68115942029</v>
      </c>
      <c r="F6" s="281">
        <f t="shared" si="0"/>
        <v>3278.71875</v>
      </c>
      <c r="G6" s="281"/>
      <c r="H6" s="281">
        <f t="shared" si="0"/>
        <v>3244.5833333333335</v>
      </c>
      <c r="I6" s="289"/>
      <c r="J6" s="297">
        <f>(B6*'TGR''s'!$I$7)/C6</f>
        <v>24.259261510778245</v>
      </c>
      <c r="K6" s="27">
        <f>(B6*'TGR''s'!$I$13)/D6</f>
        <v>44.385463653053534</v>
      </c>
      <c r="L6" s="27">
        <f>(B6*'TGR''s'!$I$20)/E6</f>
        <v>12.39917810550888</v>
      </c>
      <c r="M6" s="27">
        <f>(B6*'TGR''s'!$I$36)/F6</f>
        <v>5.7503434692215105</v>
      </c>
      <c r="N6" s="27"/>
      <c r="O6" s="298">
        <f>(B6*'TGR''s'!$I$27)/H6</f>
        <v>6.4691364028741996</v>
      </c>
    </row>
    <row r="7" spans="1:15" ht="12.75">
      <c r="A7" s="31" t="str">
        <f>'Ward Details'!A9</f>
        <v>Area 3</v>
      </c>
      <c r="B7" s="31">
        <f>'Ward Details'!B9</f>
        <v>33785</v>
      </c>
      <c r="C7" s="281">
        <f aca="true" t="shared" si="1" ref="C7:C29">C6</f>
        <v>94.6962962962963</v>
      </c>
      <c r="D7" s="281">
        <f aca="true" t="shared" si="2" ref="D7:D29">D6</f>
        <v>486.60323886639674</v>
      </c>
      <c r="E7" s="281">
        <f aca="true" t="shared" si="3" ref="E7:E29">E6</f>
        <v>2149.68115942029</v>
      </c>
      <c r="F7" s="281">
        <f aca="true" t="shared" si="4" ref="F7:F29">F6</f>
        <v>3278.71875</v>
      </c>
      <c r="G7" s="281"/>
      <c r="H7" s="281">
        <f aca="true" t="shared" si="5" ref="H7:H29">H6</f>
        <v>3244.5833333333335</v>
      </c>
      <c r="I7" s="289"/>
      <c r="J7" s="297">
        <f>(B7*'TGR''s'!$I$7)/C7</f>
        <v>27.726628895184138</v>
      </c>
      <c r="K7" s="27">
        <f>(B7*'TGR''s'!$I$13)/D7</f>
        <v>50.729461756373944</v>
      </c>
      <c r="L7" s="27">
        <f>(B7*'TGR''s'!$I$20)/E7</f>
        <v>14.171388101983002</v>
      </c>
      <c r="M7" s="27">
        <f>(B7*'TGR''s'!$I$36)/F7</f>
        <v>6.572237960339944</v>
      </c>
      <c r="N7" s="27"/>
      <c r="O7" s="298">
        <f>(B7*'TGR''s'!$I$27)/H7</f>
        <v>7.393767705382436</v>
      </c>
    </row>
    <row r="8" spans="1:15" ht="12.75">
      <c r="A8" s="31" t="str">
        <f>'Ward Details'!A10</f>
        <v>Area 4</v>
      </c>
      <c r="B8" s="31">
        <f>'Ward Details'!B10</f>
        <v>36005</v>
      </c>
      <c r="C8" s="281">
        <f t="shared" si="1"/>
        <v>94.6962962962963</v>
      </c>
      <c r="D8" s="281">
        <f t="shared" si="2"/>
        <v>486.60323886639674</v>
      </c>
      <c r="E8" s="281">
        <f t="shared" si="3"/>
        <v>2149.68115942029</v>
      </c>
      <c r="F8" s="281">
        <f t="shared" si="4"/>
        <v>3278.71875</v>
      </c>
      <c r="G8" s="281"/>
      <c r="H8" s="281">
        <f t="shared" si="5"/>
        <v>3244.5833333333335</v>
      </c>
      <c r="I8" s="289"/>
      <c r="J8" s="297">
        <f>(B8*'TGR''s'!$I$7)/C8</f>
        <v>29.5485355445051</v>
      </c>
      <c r="K8" s="27">
        <f>(B8*'TGR''s'!$I$13)/D8</f>
        <v>54.06287614439082</v>
      </c>
      <c r="L8" s="27">
        <f>(B8*'TGR''s'!$I$20)/E8</f>
        <v>15.102584833858163</v>
      </c>
      <c r="M8" s="27">
        <f>(B8*'TGR''s'!$I$36)/F8</f>
        <v>7.004097314253061</v>
      </c>
      <c r="N8" s="27"/>
      <c r="O8" s="298">
        <f>(B8*'TGR''s'!$I$27)/H8</f>
        <v>7.879609478534693</v>
      </c>
    </row>
    <row r="9" spans="1:15" ht="12.75">
      <c r="A9" s="31" t="str">
        <f>'Ward Details'!A11</f>
        <v>Area 5</v>
      </c>
      <c r="B9" s="31">
        <f>'Ward Details'!B11</f>
        <v>17065</v>
      </c>
      <c r="C9" s="281">
        <f t="shared" si="1"/>
        <v>94.6962962962963</v>
      </c>
      <c r="D9" s="281">
        <f t="shared" si="2"/>
        <v>486.60323886639674</v>
      </c>
      <c r="E9" s="281">
        <f t="shared" si="3"/>
        <v>2149.68115942029</v>
      </c>
      <c r="F9" s="281">
        <f t="shared" si="4"/>
        <v>3278.71875</v>
      </c>
      <c r="G9" s="281"/>
      <c r="H9" s="281">
        <f t="shared" si="5"/>
        <v>3244.5833333333335</v>
      </c>
      <c r="I9" s="289"/>
      <c r="J9" s="297">
        <f>(B9*'TGR''s'!$I$7)/C9</f>
        <v>14.004881518316333</v>
      </c>
      <c r="K9" s="27">
        <f>(B9*'TGR''s'!$I$13)/D9</f>
        <v>25.62374618536396</v>
      </c>
      <c r="L9" s="27">
        <f>(B9*'TGR''s'!$I$20)/E9</f>
        <v>7.158050553806126</v>
      </c>
      <c r="M9" s="27">
        <f>(B9*'TGR''s'!$I$36)/F9</f>
        <v>3.319675619156464</v>
      </c>
      <c r="N9" s="27"/>
      <c r="O9" s="298">
        <f>(B9*'TGR''s'!$I$27)/H9</f>
        <v>3.734635071551022</v>
      </c>
    </row>
    <row r="10" spans="1:15" ht="13.5" thickBot="1">
      <c r="A10" s="31" t="str">
        <f>'Ward Details'!A12</f>
        <v>Area 6</v>
      </c>
      <c r="B10" s="31">
        <f>'Ward Details'!B12</f>
        <v>25585</v>
      </c>
      <c r="C10" s="281">
        <f t="shared" si="1"/>
        <v>94.6962962962963</v>
      </c>
      <c r="D10" s="281">
        <f t="shared" si="2"/>
        <v>486.60323886639674</v>
      </c>
      <c r="E10" s="281">
        <f t="shared" si="3"/>
        <v>2149.68115942029</v>
      </c>
      <c r="F10" s="281">
        <f t="shared" si="4"/>
        <v>3278.71875</v>
      </c>
      <c r="G10" s="281"/>
      <c r="H10" s="281">
        <f t="shared" si="5"/>
        <v>3244.5833333333335</v>
      </c>
      <c r="I10" s="289"/>
      <c r="J10" s="297">
        <f>(B10*'TGR''s'!$I$7)/C10</f>
        <v>20.99706379408868</v>
      </c>
      <c r="K10" s="27">
        <f>(B10*'TGR''s'!$I$13)/D10</f>
        <v>38.416850052888186</v>
      </c>
      <c r="L10" s="27">
        <f>(B10*'TGR''s'!$I$20)/E10</f>
        <v>10.731832605867549</v>
      </c>
      <c r="M10" s="27">
        <f>(B10*'TGR''s'!$I$36)/F10</f>
        <v>4.977081788228428</v>
      </c>
      <c r="N10" s="27"/>
      <c r="O10" s="298">
        <f>(B10*'TGR''s'!$I$27)/H10</f>
        <v>5.5992170117569815</v>
      </c>
    </row>
    <row r="11" spans="1:15" ht="13.5" hidden="1" thickBot="1">
      <c r="A11" s="31" t="str">
        <f>'Ward Details'!A13</f>
        <v>Ward 7</v>
      </c>
      <c r="B11" s="31">
        <f>'Ward Details'!B13</f>
        <v>0</v>
      </c>
      <c r="C11" s="281">
        <f t="shared" si="1"/>
        <v>94.6962962962963</v>
      </c>
      <c r="D11" s="281">
        <f t="shared" si="2"/>
        <v>486.60323886639674</v>
      </c>
      <c r="E11" s="281">
        <f t="shared" si="3"/>
        <v>2149.68115942029</v>
      </c>
      <c r="F11" s="281">
        <f t="shared" si="4"/>
        <v>3278.71875</v>
      </c>
      <c r="G11" s="281"/>
      <c r="H11" s="281">
        <f t="shared" si="5"/>
        <v>3244.5833333333335</v>
      </c>
      <c r="I11" s="289"/>
      <c r="J11" s="297">
        <f>(B11*'TGR''s'!$I$7)/C11</f>
        <v>0</v>
      </c>
      <c r="K11" s="27">
        <f>(B11*'TGR''s'!$I$13)/D11</f>
        <v>0</v>
      </c>
      <c r="L11" s="27">
        <f>(B11*'TGR''s'!$I$20)/E11</f>
        <v>0</v>
      </c>
      <c r="M11" s="27">
        <f>(B11*'TGR''s'!$I$36)/F11</f>
        <v>0</v>
      </c>
      <c r="N11" s="27"/>
      <c r="O11" s="298">
        <f>(B11*'TGR''s'!$I$27)/H11</f>
        <v>0</v>
      </c>
    </row>
    <row r="12" spans="1:15" ht="13.5" hidden="1" thickBot="1">
      <c r="A12" s="31" t="str">
        <f>'Ward Details'!A14</f>
        <v>Ward 8</v>
      </c>
      <c r="B12" s="31">
        <f>'Ward Details'!B14</f>
        <v>0</v>
      </c>
      <c r="C12" s="281">
        <f t="shared" si="1"/>
        <v>94.6962962962963</v>
      </c>
      <c r="D12" s="281">
        <f t="shared" si="2"/>
        <v>486.60323886639674</v>
      </c>
      <c r="E12" s="281">
        <f t="shared" si="3"/>
        <v>2149.68115942029</v>
      </c>
      <c r="F12" s="281">
        <f t="shared" si="4"/>
        <v>3278.71875</v>
      </c>
      <c r="G12" s="281"/>
      <c r="H12" s="281">
        <f t="shared" si="5"/>
        <v>3244.5833333333335</v>
      </c>
      <c r="I12" s="289"/>
      <c r="J12" s="297">
        <f>(B12*'TGR''s'!$I$7)/C12</f>
        <v>0</v>
      </c>
      <c r="K12" s="27">
        <f>(B12*'TGR''s'!$I$13)/D12</f>
        <v>0</v>
      </c>
      <c r="L12" s="27">
        <f>(B12*'TGR''s'!$I$20)/E12</f>
        <v>0</v>
      </c>
      <c r="M12" s="27">
        <f>(B12*'TGR''s'!$I$36)/F12</f>
        <v>0</v>
      </c>
      <c r="N12" s="27"/>
      <c r="O12" s="298">
        <f>(B12*'TGR''s'!$I$27)/H12</f>
        <v>0</v>
      </c>
    </row>
    <row r="13" spans="1:15" ht="13.5" hidden="1" thickBot="1">
      <c r="A13" s="31" t="str">
        <f>'Ward Details'!A15</f>
        <v>Ward 9</v>
      </c>
      <c r="B13" s="31">
        <f>'Ward Details'!B15</f>
        <v>0</v>
      </c>
      <c r="C13" s="281">
        <f t="shared" si="1"/>
        <v>94.6962962962963</v>
      </c>
      <c r="D13" s="281">
        <f t="shared" si="2"/>
        <v>486.60323886639674</v>
      </c>
      <c r="E13" s="281">
        <f t="shared" si="3"/>
        <v>2149.68115942029</v>
      </c>
      <c r="F13" s="281">
        <f t="shared" si="4"/>
        <v>3278.71875</v>
      </c>
      <c r="G13" s="281"/>
      <c r="H13" s="281">
        <f t="shared" si="5"/>
        <v>3244.5833333333335</v>
      </c>
      <c r="I13" s="289"/>
      <c r="J13" s="297">
        <f>(B13*'TGR''s'!$I$7)/C13</f>
        <v>0</v>
      </c>
      <c r="K13" s="27">
        <f>(B13*'TGR''s'!$I$13)/D13</f>
        <v>0</v>
      </c>
      <c r="L13" s="27">
        <f>(B13*'TGR''s'!$I$20)/E13</f>
        <v>0</v>
      </c>
      <c r="M13" s="27">
        <f>(B13*'TGR''s'!$I$36)/F13</f>
        <v>0</v>
      </c>
      <c r="N13" s="27"/>
      <c r="O13" s="298">
        <f>(B13*'TGR''s'!$I$27)/H13</f>
        <v>0</v>
      </c>
    </row>
    <row r="14" spans="1:15" ht="13.5" hidden="1" thickBot="1">
      <c r="A14" s="31" t="str">
        <f>'Ward Details'!A16</f>
        <v>Ward 10</v>
      </c>
      <c r="B14" s="31">
        <f>'Ward Details'!B16</f>
        <v>0</v>
      </c>
      <c r="C14" s="281">
        <f t="shared" si="1"/>
        <v>94.6962962962963</v>
      </c>
      <c r="D14" s="281">
        <f t="shared" si="2"/>
        <v>486.60323886639674</v>
      </c>
      <c r="E14" s="281">
        <f t="shared" si="3"/>
        <v>2149.68115942029</v>
      </c>
      <c r="F14" s="281">
        <f t="shared" si="4"/>
        <v>3278.71875</v>
      </c>
      <c r="G14" s="281"/>
      <c r="H14" s="281">
        <f t="shared" si="5"/>
        <v>3244.5833333333335</v>
      </c>
      <c r="I14" s="289"/>
      <c r="J14" s="297">
        <f>(B14*'TGR''s'!$I$7)/C14</f>
        <v>0</v>
      </c>
      <c r="K14" s="27">
        <f>(B14*'TGR''s'!$I$13)/D14</f>
        <v>0</v>
      </c>
      <c r="L14" s="27">
        <f>(B14*'TGR''s'!$I$20)/E14</f>
        <v>0</v>
      </c>
      <c r="M14" s="27">
        <f>(B14*'TGR''s'!$I$36)/F14</f>
        <v>0</v>
      </c>
      <c r="N14" s="27"/>
      <c r="O14" s="298">
        <f>(B14*'TGR''s'!$I$27)/H14</f>
        <v>0</v>
      </c>
    </row>
    <row r="15" spans="1:15" ht="13.5" hidden="1" thickBot="1">
      <c r="A15" s="31" t="str">
        <f>'Ward Details'!A17</f>
        <v>Ward 11</v>
      </c>
      <c r="B15" s="31">
        <f>'Ward Details'!B17</f>
        <v>0</v>
      </c>
      <c r="C15" s="281">
        <f t="shared" si="1"/>
        <v>94.6962962962963</v>
      </c>
      <c r="D15" s="281">
        <f t="shared" si="2"/>
        <v>486.60323886639674</v>
      </c>
      <c r="E15" s="281">
        <f t="shared" si="3"/>
        <v>2149.68115942029</v>
      </c>
      <c r="F15" s="281">
        <f t="shared" si="4"/>
        <v>3278.71875</v>
      </c>
      <c r="G15" s="281"/>
      <c r="H15" s="281">
        <f t="shared" si="5"/>
        <v>3244.5833333333335</v>
      </c>
      <c r="I15" s="289"/>
      <c r="J15" s="297">
        <f>(B15*'TGR''s'!$I$7)/C15</f>
        <v>0</v>
      </c>
      <c r="K15" s="27">
        <f>(B15*'TGR''s'!$I$13)/D15</f>
        <v>0</v>
      </c>
      <c r="L15" s="27">
        <f>(B15*'TGR''s'!$I$20)/E15</f>
        <v>0</v>
      </c>
      <c r="M15" s="27">
        <f>(B15*'TGR''s'!$I$36)/F15</f>
        <v>0</v>
      </c>
      <c r="N15" s="27"/>
      <c r="O15" s="298">
        <f>(B15*'TGR''s'!$I$27)/H15</f>
        <v>0</v>
      </c>
    </row>
    <row r="16" spans="1:15" ht="13.5" hidden="1" thickBot="1">
      <c r="A16" s="31" t="str">
        <f>'Ward Details'!A18</f>
        <v>Ward 12</v>
      </c>
      <c r="B16" s="31">
        <f>'Ward Details'!B18</f>
        <v>0</v>
      </c>
      <c r="C16" s="281">
        <f t="shared" si="1"/>
        <v>94.6962962962963</v>
      </c>
      <c r="D16" s="281">
        <f t="shared" si="2"/>
        <v>486.60323886639674</v>
      </c>
      <c r="E16" s="281">
        <f t="shared" si="3"/>
        <v>2149.68115942029</v>
      </c>
      <c r="F16" s="281">
        <f t="shared" si="4"/>
        <v>3278.71875</v>
      </c>
      <c r="G16" s="281"/>
      <c r="H16" s="281">
        <f t="shared" si="5"/>
        <v>3244.5833333333335</v>
      </c>
      <c r="I16" s="289"/>
      <c r="J16" s="297">
        <f>(B16*'TGR''s'!$I$7)/C16</f>
        <v>0</v>
      </c>
      <c r="K16" s="27">
        <f>(B16*'TGR''s'!$I$13)/D16</f>
        <v>0</v>
      </c>
      <c r="L16" s="27">
        <f>(B16*'TGR''s'!$I$20)/E16</f>
        <v>0</v>
      </c>
      <c r="M16" s="27">
        <f>(B16*'TGR''s'!$I$36)/F16</f>
        <v>0</v>
      </c>
      <c r="N16" s="27"/>
      <c r="O16" s="298">
        <f>(B16*'TGR''s'!$I$27)/H16</f>
        <v>0</v>
      </c>
    </row>
    <row r="17" spans="1:15" ht="13.5" hidden="1" thickBot="1">
      <c r="A17" s="31" t="str">
        <f>'Ward Details'!A19</f>
        <v>Ward 13</v>
      </c>
      <c r="B17" s="31">
        <f>'Ward Details'!B19</f>
        <v>0</v>
      </c>
      <c r="C17" s="281">
        <f t="shared" si="1"/>
        <v>94.6962962962963</v>
      </c>
      <c r="D17" s="281">
        <f t="shared" si="2"/>
        <v>486.60323886639674</v>
      </c>
      <c r="E17" s="281">
        <f t="shared" si="3"/>
        <v>2149.68115942029</v>
      </c>
      <c r="F17" s="281">
        <f t="shared" si="4"/>
        <v>3278.71875</v>
      </c>
      <c r="G17" s="281"/>
      <c r="H17" s="281">
        <f t="shared" si="5"/>
        <v>3244.5833333333335</v>
      </c>
      <c r="I17" s="289"/>
      <c r="J17" s="297">
        <f>(B17*'TGR''s'!$I$7)/C17</f>
        <v>0</v>
      </c>
      <c r="K17" s="27">
        <f>(B17*'TGR''s'!$I$13)/D17</f>
        <v>0</v>
      </c>
      <c r="L17" s="27">
        <f>(B17*'TGR''s'!$I$20)/E17</f>
        <v>0</v>
      </c>
      <c r="M17" s="27">
        <f>(B17*'TGR''s'!$I$36)/F17</f>
        <v>0</v>
      </c>
      <c r="N17" s="27"/>
      <c r="O17" s="298">
        <f>(B17*'TGR''s'!$I$27)/H17</f>
        <v>0</v>
      </c>
    </row>
    <row r="18" spans="1:15" ht="13.5" hidden="1" thickBot="1">
      <c r="A18" s="31" t="str">
        <f>'Ward Details'!A20</f>
        <v>Ward 14</v>
      </c>
      <c r="B18" s="31">
        <f>'Ward Details'!B20</f>
        <v>0</v>
      </c>
      <c r="C18" s="281">
        <f t="shared" si="1"/>
        <v>94.6962962962963</v>
      </c>
      <c r="D18" s="281">
        <f t="shared" si="2"/>
        <v>486.60323886639674</v>
      </c>
      <c r="E18" s="281">
        <f t="shared" si="3"/>
        <v>2149.68115942029</v>
      </c>
      <c r="F18" s="281">
        <f t="shared" si="4"/>
        <v>3278.71875</v>
      </c>
      <c r="G18" s="281"/>
      <c r="H18" s="281">
        <f t="shared" si="5"/>
        <v>3244.5833333333335</v>
      </c>
      <c r="I18" s="289"/>
      <c r="J18" s="297">
        <f>(B18*'TGR''s'!$I$7)/C18</f>
        <v>0</v>
      </c>
      <c r="K18" s="27">
        <f>(B18*'TGR''s'!$I$13)/D18</f>
        <v>0</v>
      </c>
      <c r="L18" s="27">
        <f>(B18*'TGR''s'!$I$20)/E18</f>
        <v>0</v>
      </c>
      <c r="M18" s="27">
        <f>(B18*'TGR''s'!$I$36)/F18</f>
        <v>0</v>
      </c>
      <c r="N18" s="27"/>
      <c r="O18" s="298">
        <f>(B18*'TGR''s'!$I$27)/H18</f>
        <v>0</v>
      </c>
    </row>
    <row r="19" spans="1:15" ht="13.5" hidden="1" thickBot="1">
      <c r="A19" s="31" t="str">
        <f>'Ward Details'!A21</f>
        <v>Ward 15</v>
      </c>
      <c r="B19" s="31">
        <f>'Ward Details'!B21</f>
        <v>0</v>
      </c>
      <c r="C19" s="281">
        <f t="shared" si="1"/>
        <v>94.6962962962963</v>
      </c>
      <c r="D19" s="281">
        <f t="shared" si="2"/>
        <v>486.60323886639674</v>
      </c>
      <c r="E19" s="281">
        <f t="shared" si="3"/>
        <v>2149.68115942029</v>
      </c>
      <c r="F19" s="281">
        <f t="shared" si="4"/>
        <v>3278.71875</v>
      </c>
      <c r="G19" s="281"/>
      <c r="H19" s="281">
        <f t="shared" si="5"/>
        <v>3244.5833333333335</v>
      </c>
      <c r="I19" s="289"/>
      <c r="J19" s="297">
        <f>(B19*'TGR''s'!$I$7)/C19</f>
        <v>0</v>
      </c>
      <c r="K19" s="27">
        <f>(B19*'TGR''s'!$I$13)/D19</f>
        <v>0</v>
      </c>
      <c r="L19" s="27">
        <f>(B19*'TGR''s'!$I$20)/E19</f>
        <v>0</v>
      </c>
      <c r="M19" s="27">
        <f>(B19*'TGR''s'!$I$36)/F19</f>
        <v>0</v>
      </c>
      <c r="N19" s="27"/>
      <c r="O19" s="298">
        <f>(B19*'TGR''s'!$I$27)/H19</f>
        <v>0</v>
      </c>
    </row>
    <row r="20" spans="1:15" ht="13.5" hidden="1" thickBot="1">
      <c r="A20" s="31" t="str">
        <f>'Ward Details'!A22</f>
        <v>Ward 16</v>
      </c>
      <c r="B20" s="31">
        <f>'Ward Details'!B22</f>
        <v>0</v>
      </c>
      <c r="C20" s="281">
        <f t="shared" si="1"/>
        <v>94.6962962962963</v>
      </c>
      <c r="D20" s="281">
        <f t="shared" si="2"/>
        <v>486.60323886639674</v>
      </c>
      <c r="E20" s="281">
        <f t="shared" si="3"/>
        <v>2149.68115942029</v>
      </c>
      <c r="F20" s="281">
        <f t="shared" si="4"/>
        <v>3278.71875</v>
      </c>
      <c r="G20" s="281"/>
      <c r="H20" s="281">
        <f t="shared" si="5"/>
        <v>3244.5833333333335</v>
      </c>
      <c r="I20" s="289"/>
      <c r="J20" s="297">
        <f>(B20*'TGR''s'!$I$7)/C20</f>
        <v>0</v>
      </c>
      <c r="K20" s="27">
        <f>(B20*'TGR''s'!$I$13)/D20</f>
        <v>0</v>
      </c>
      <c r="L20" s="27">
        <f>(B20*'TGR''s'!$I$20)/E20</f>
        <v>0</v>
      </c>
      <c r="M20" s="27">
        <f>(B20*'TGR''s'!$I$36)/F20</f>
        <v>0</v>
      </c>
      <c r="N20" s="27"/>
      <c r="O20" s="298">
        <f>(B20*'TGR''s'!$I$27)/H20</f>
        <v>0</v>
      </c>
    </row>
    <row r="21" spans="1:15" ht="13.5" hidden="1" thickBot="1">
      <c r="A21" s="31" t="str">
        <f>'Ward Details'!A23</f>
        <v>Ward 17</v>
      </c>
      <c r="B21" s="31">
        <f>'Ward Details'!B23</f>
        <v>0</v>
      </c>
      <c r="C21" s="281">
        <f t="shared" si="1"/>
        <v>94.6962962962963</v>
      </c>
      <c r="D21" s="281">
        <f t="shared" si="2"/>
        <v>486.60323886639674</v>
      </c>
      <c r="E21" s="281">
        <f t="shared" si="3"/>
        <v>2149.68115942029</v>
      </c>
      <c r="F21" s="281">
        <f t="shared" si="4"/>
        <v>3278.71875</v>
      </c>
      <c r="G21" s="281"/>
      <c r="H21" s="281">
        <f t="shared" si="5"/>
        <v>3244.5833333333335</v>
      </c>
      <c r="I21" s="289"/>
      <c r="J21" s="297">
        <f>(B21*'TGR''s'!$I$7)/C21</f>
        <v>0</v>
      </c>
      <c r="K21" s="27">
        <f>(B21*'TGR''s'!$I$13)/D21</f>
        <v>0</v>
      </c>
      <c r="L21" s="27">
        <f>(B21*'TGR''s'!$I$20)/E21</f>
        <v>0</v>
      </c>
      <c r="M21" s="27">
        <f>(B21*'TGR''s'!$I$36)/F21</f>
        <v>0</v>
      </c>
      <c r="N21" s="27"/>
      <c r="O21" s="298">
        <f>(B21*'TGR''s'!$I$27)/H21</f>
        <v>0</v>
      </c>
    </row>
    <row r="22" spans="1:15" ht="13.5" hidden="1" thickBot="1">
      <c r="A22" s="31" t="str">
        <f>'Ward Details'!A24</f>
        <v>Ward 18</v>
      </c>
      <c r="B22" s="31">
        <f>'Ward Details'!B24</f>
        <v>0</v>
      </c>
      <c r="C22" s="281">
        <f t="shared" si="1"/>
        <v>94.6962962962963</v>
      </c>
      <c r="D22" s="281">
        <f t="shared" si="2"/>
        <v>486.60323886639674</v>
      </c>
      <c r="E22" s="281">
        <f t="shared" si="3"/>
        <v>2149.68115942029</v>
      </c>
      <c r="F22" s="281">
        <f t="shared" si="4"/>
        <v>3278.71875</v>
      </c>
      <c r="G22" s="281"/>
      <c r="H22" s="281">
        <f t="shared" si="5"/>
        <v>3244.5833333333335</v>
      </c>
      <c r="I22" s="289"/>
      <c r="J22" s="297">
        <f>(B22*'TGR''s'!$I$7)/C22</f>
        <v>0</v>
      </c>
      <c r="K22" s="27">
        <f>(B22*'TGR''s'!$I$13)/D22</f>
        <v>0</v>
      </c>
      <c r="L22" s="27">
        <f>(B22*'TGR''s'!$I$20)/E22</f>
        <v>0</v>
      </c>
      <c r="M22" s="27">
        <f>(B22*'TGR''s'!$I$36)/F22</f>
        <v>0</v>
      </c>
      <c r="N22" s="27"/>
      <c r="O22" s="298">
        <f>(B22*'TGR''s'!$I$27)/H22</f>
        <v>0</v>
      </c>
    </row>
    <row r="23" spans="1:15" ht="13.5" hidden="1" thickBot="1">
      <c r="A23" s="31" t="str">
        <f>'Ward Details'!A25</f>
        <v>Ward 19</v>
      </c>
      <c r="B23" s="31">
        <f>'Ward Details'!B25</f>
        <v>0</v>
      </c>
      <c r="C23" s="281">
        <f t="shared" si="1"/>
        <v>94.6962962962963</v>
      </c>
      <c r="D23" s="281">
        <f t="shared" si="2"/>
        <v>486.60323886639674</v>
      </c>
      <c r="E23" s="281">
        <f t="shared" si="3"/>
        <v>2149.68115942029</v>
      </c>
      <c r="F23" s="281">
        <f t="shared" si="4"/>
        <v>3278.71875</v>
      </c>
      <c r="G23" s="281"/>
      <c r="H23" s="281">
        <f t="shared" si="5"/>
        <v>3244.5833333333335</v>
      </c>
      <c r="I23" s="289"/>
      <c r="J23" s="297">
        <f>(B23*'TGR''s'!$I$7)/C23</f>
        <v>0</v>
      </c>
      <c r="K23" s="27">
        <f>(B23*'TGR''s'!$I$13)/D23</f>
        <v>0</v>
      </c>
      <c r="L23" s="27">
        <f>(B23*'TGR''s'!$I$20)/E23</f>
        <v>0</v>
      </c>
      <c r="M23" s="27">
        <f>(B23*'TGR''s'!$I$36)/F23</f>
        <v>0</v>
      </c>
      <c r="N23" s="27"/>
      <c r="O23" s="298">
        <f>(B23*'TGR''s'!$I$27)/H23</f>
        <v>0</v>
      </c>
    </row>
    <row r="24" spans="1:15" ht="13.5" hidden="1" thickBot="1">
      <c r="A24" s="31" t="str">
        <f>'Ward Details'!A26</f>
        <v>Ward 20</v>
      </c>
      <c r="B24" s="31">
        <f>'Ward Details'!B26</f>
        <v>0</v>
      </c>
      <c r="C24" s="281">
        <f t="shared" si="1"/>
        <v>94.6962962962963</v>
      </c>
      <c r="D24" s="281">
        <f t="shared" si="2"/>
        <v>486.60323886639674</v>
      </c>
      <c r="E24" s="281">
        <f t="shared" si="3"/>
        <v>2149.68115942029</v>
      </c>
      <c r="F24" s="281">
        <f t="shared" si="4"/>
        <v>3278.71875</v>
      </c>
      <c r="G24" s="281"/>
      <c r="H24" s="281">
        <f t="shared" si="5"/>
        <v>3244.5833333333335</v>
      </c>
      <c r="I24" s="289"/>
      <c r="J24" s="297">
        <f>(B24*'TGR''s'!$I$7)/C24</f>
        <v>0</v>
      </c>
      <c r="K24" s="27">
        <f>(B24*'TGR''s'!$I$13)/D24</f>
        <v>0</v>
      </c>
      <c r="L24" s="27">
        <f>(B24*'TGR''s'!$I$20)/E24</f>
        <v>0</v>
      </c>
      <c r="M24" s="27">
        <f>(B24*'TGR''s'!$I$36)/F24</f>
        <v>0</v>
      </c>
      <c r="N24" s="27"/>
      <c r="O24" s="298">
        <f>(B24*'TGR''s'!$I$27)/H24</f>
        <v>0</v>
      </c>
    </row>
    <row r="25" spans="1:15" ht="13.5" hidden="1" thickBot="1">
      <c r="A25" s="31" t="str">
        <f>'Ward Details'!A27</f>
        <v>Ward 21</v>
      </c>
      <c r="B25" s="31">
        <f>'Ward Details'!B27</f>
        <v>0</v>
      </c>
      <c r="C25" s="281">
        <f t="shared" si="1"/>
        <v>94.6962962962963</v>
      </c>
      <c r="D25" s="281">
        <f t="shared" si="2"/>
        <v>486.60323886639674</v>
      </c>
      <c r="E25" s="281">
        <f t="shared" si="3"/>
        <v>2149.68115942029</v>
      </c>
      <c r="F25" s="281">
        <f t="shared" si="4"/>
        <v>3278.71875</v>
      </c>
      <c r="G25" s="281"/>
      <c r="H25" s="281">
        <f t="shared" si="5"/>
        <v>3244.5833333333335</v>
      </c>
      <c r="I25" s="289"/>
      <c r="J25" s="297">
        <f>(B25*'TGR''s'!$I$7)/C25</f>
        <v>0</v>
      </c>
      <c r="K25" s="27">
        <f>(B25*'TGR''s'!$I$13)/D25</f>
        <v>0</v>
      </c>
      <c r="L25" s="27">
        <f>(B25*'TGR''s'!$I$20)/E25</f>
        <v>0</v>
      </c>
      <c r="M25" s="27">
        <f>(B25*'TGR''s'!$I$36)/F25</f>
        <v>0</v>
      </c>
      <c r="N25" s="27"/>
      <c r="O25" s="298">
        <f>(B25*'TGR''s'!$I$27)/H25</f>
        <v>0</v>
      </c>
    </row>
    <row r="26" spans="1:15" ht="13.5" hidden="1" thickBot="1">
      <c r="A26" s="31" t="str">
        <f>'Ward Details'!A28</f>
        <v>Ward 22</v>
      </c>
      <c r="B26" s="31">
        <f>'Ward Details'!B28</f>
        <v>0</v>
      </c>
      <c r="C26" s="281">
        <f t="shared" si="1"/>
        <v>94.6962962962963</v>
      </c>
      <c r="D26" s="281">
        <f t="shared" si="2"/>
        <v>486.60323886639674</v>
      </c>
      <c r="E26" s="281">
        <f t="shared" si="3"/>
        <v>2149.68115942029</v>
      </c>
      <c r="F26" s="281">
        <f t="shared" si="4"/>
        <v>3278.71875</v>
      </c>
      <c r="G26" s="281"/>
      <c r="H26" s="281">
        <f t="shared" si="5"/>
        <v>3244.5833333333335</v>
      </c>
      <c r="I26" s="289"/>
      <c r="J26" s="297">
        <f>(B26*'TGR''s'!$I$7)/C26</f>
        <v>0</v>
      </c>
      <c r="K26" s="27">
        <f>(B26*'TGR''s'!$I$13)/D26</f>
        <v>0</v>
      </c>
      <c r="L26" s="27">
        <f>(B26*'TGR''s'!$I$20)/E26</f>
        <v>0</v>
      </c>
      <c r="M26" s="27">
        <f>(B26*'TGR''s'!$I$36)/F26</f>
        <v>0</v>
      </c>
      <c r="N26" s="27"/>
      <c r="O26" s="298">
        <f>(B26*'TGR''s'!$I$27)/H26</f>
        <v>0</v>
      </c>
    </row>
    <row r="27" spans="1:15" ht="13.5" hidden="1" thickBot="1">
      <c r="A27" s="31" t="str">
        <f>'Ward Details'!A29</f>
        <v>Ward 23</v>
      </c>
      <c r="B27" s="31">
        <f>'Ward Details'!B29</f>
        <v>0</v>
      </c>
      <c r="C27" s="281">
        <f t="shared" si="1"/>
        <v>94.6962962962963</v>
      </c>
      <c r="D27" s="281">
        <f t="shared" si="2"/>
        <v>486.60323886639674</v>
      </c>
      <c r="E27" s="281">
        <f t="shared" si="3"/>
        <v>2149.68115942029</v>
      </c>
      <c r="F27" s="281">
        <f t="shared" si="4"/>
        <v>3278.71875</v>
      </c>
      <c r="G27" s="281"/>
      <c r="H27" s="281">
        <f t="shared" si="5"/>
        <v>3244.5833333333335</v>
      </c>
      <c r="I27" s="289"/>
      <c r="J27" s="297">
        <f>(B27*'TGR''s'!$I$7)/C27</f>
        <v>0</v>
      </c>
      <c r="K27" s="27">
        <f>(B27*'TGR''s'!$I$13)/D27</f>
        <v>0</v>
      </c>
      <c r="L27" s="27">
        <f>(B27*'TGR''s'!$I$20)/E27</f>
        <v>0</v>
      </c>
      <c r="M27" s="27">
        <f>(B27*'TGR''s'!$I$36)/F27</f>
        <v>0</v>
      </c>
      <c r="N27" s="27"/>
      <c r="O27" s="298">
        <f>(B27*'TGR''s'!$I$27)/H27</f>
        <v>0</v>
      </c>
    </row>
    <row r="28" spans="1:15" ht="13.5" hidden="1" thickBot="1">
      <c r="A28" s="31" t="str">
        <f>'Ward Details'!A30</f>
        <v>Ward 24</v>
      </c>
      <c r="B28" s="31">
        <f>'Ward Details'!B30</f>
        <v>0</v>
      </c>
      <c r="C28" s="281">
        <f t="shared" si="1"/>
        <v>94.6962962962963</v>
      </c>
      <c r="D28" s="281">
        <f t="shared" si="2"/>
        <v>486.60323886639674</v>
      </c>
      <c r="E28" s="281">
        <f t="shared" si="3"/>
        <v>2149.68115942029</v>
      </c>
      <c r="F28" s="281">
        <f t="shared" si="4"/>
        <v>3278.71875</v>
      </c>
      <c r="G28" s="281"/>
      <c r="H28" s="281">
        <f t="shared" si="5"/>
        <v>3244.5833333333335</v>
      </c>
      <c r="I28" s="289"/>
      <c r="J28" s="297">
        <f>(B28*'TGR''s'!$I$7)/C28</f>
        <v>0</v>
      </c>
      <c r="K28" s="27">
        <f>(B28*'TGR''s'!$I$13)/D28</f>
        <v>0</v>
      </c>
      <c r="L28" s="27">
        <f>(B28*'TGR''s'!$I$20)/E28</f>
        <v>0</v>
      </c>
      <c r="M28" s="27">
        <f>(B28*'TGR''s'!$I$36)/F28</f>
        <v>0</v>
      </c>
      <c r="N28" s="27"/>
      <c r="O28" s="298">
        <f>(B28*'TGR''s'!$I$27)/H28</f>
        <v>0</v>
      </c>
    </row>
    <row r="29" spans="1:15" ht="13.5" hidden="1" thickBot="1">
      <c r="A29" s="163" t="str">
        <f>'Ward Details'!A31</f>
        <v>Ward 25</v>
      </c>
      <c r="B29" s="163">
        <f>'Ward Details'!B31</f>
        <v>0</v>
      </c>
      <c r="C29" s="282">
        <f t="shared" si="1"/>
        <v>94.6962962962963</v>
      </c>
      <c r="D29" s="282">
        <f t="shared" si="2"/>
        <v>486.60323886639674</v>
      </c>
      <c r="E29" s="282">
        <f t="shared" si="3"/>
        <v>2149.68115942029</v>
      </c>
      <c r="F29" s="282">
        <f t="shared" si="4"/>
        <v>3278.71875</v>
      </c>
      <c r="G29" s="282"/>
      <c r="H29" s="282">
        <f t="shared" si="5"/>
        <v>3244.5833333333335</v>
      </c>
      <c r="I29" s="290"/>
      <c r="J29" s="299">
        <f>(B29*'TGR''s'!$I$7)/C29</f>
        <v>0</v>
      </c>
      <c r="K29" s="283">
        <f>(B29*'TGR''s'!$I$13)/D29</f>
        <v>0</v>
      </c>
      <c r="L29" s="283">
        <f>(B29*'TGR''s'!$I$20)/E29</f>
        <v>0</v>
      </c>
      <c r="M29" s="283">
        <f>(B29*'TGR''s'!$I$36)/F29</f>
        <v>0</v>
      </c>
      <c r="N29" s="283"/>
      <c r="O29" s="300">
        <f>(B29*'TGR''s'!$I$27)/H29</f>
        <v>0</v>
      </c>
    </row>
    <row r="30" spans="1:15" ht="13.5" thickBot="1">
      <c r="A30" s="284" t="s">
        <v>52</v>
      </c>
      <c r="B30" s="285">
        <f>'Ward Details'!B32</f>
        <v>164600</v>
      </c>
      <c r="C30" s="286">
        <f aca="true" t="shared" si="6" ref="C30:H30">C29</f>
        <v>94.6962962962963</v>
      </c>
      <c r="D30" s="286">
        <f t="shared" si="6"/>
        <v>486.60323886639674</v>
      </c>
      <c r="E30" s="286">
        <f t="shared" si="6"/>
        <v>2149.68115942029</v>
      </c>
      <c r="F30" s="286">
        <f t="shared" si="6"/>
        <v>3278.71875</v>
      </c>
      <c r="G30" s="286"/>
      <c r="H30" s="286">
        <f t="shared" si="6"/>
        <v>3244.5833333333335</v>
      </c>
      <c r="I30" s="291"/>
      <c r="J30" s="301">
        <f>(B30*'TGR''s'!$I$7)/C30</f>
        <v>135.08370922442825</v>
      </c>
      <c r="K30" s="268">
        <f>(B30*'TGR''s'!$I$13)/D30</f>
        <v>247.15315687728727</v>
      </c>
      <c r="L30" s="268">
        <f>(B30*'TGR''s'!$I$20)/E30</f>
        <v>69.04278471470778</v>
      </c>
      <c r="M30" s="268">
        <f>(B30*'TGR''s'!$I$36)/F30</f>
        <v>32.01984218653114</v>
      </c>
      <c r="N30" s="268"/>
      <c r="O30" s="287">
        <f>(B30*'TGR''s'!$I$27)/H30</f>
        <v>36.02232245984753</v>
      </c>
    </row>
    <row r="31" ht="12.75">
      <c r="J31" s="39"/>
    </row>
    <row r="33" ht="12.75">
      <c r="D33" s="175"/>
    </row>
  </sheetData>
  <printOptions/>
  <pageMargins left="0.75" right="0.75" top="1" bottom="1" header="0.5" footer="0.5"/>
  <pageSetup fitToHeight="0" fitToWidth="1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02"/>
  <sheetViews>
    <sheetView tabSelected="1" zoomScale="75" zoomScaleNormal="75" workbookViewId="0" topLeftCell="A34">
      <selection activeCell="AR72" sqref="AR72"/>
    </sheetView>
  </sheetViews>
  <sheetFormatPr defaultColWidth="9.140625" defaultRowHeight="12.75"/>
  <cols>
    <col min="1" max="1" width="21.57421875" style="0" bestFit="1" customWidth="1"/>
    <col min="2" max="2" width="12.7109375" style="0" customWidth="1"/>
    <col min="3" max="3" width="4.7109375" style="0" customWidth="1"/>
    <col min="4" max="4" width="8.421875" style="0" customWidth="1"/>
    <col min="5" max="5" width="7.140625" style="0" customWidth="1"/>
    <col min="6" max="6" width="7.421875" style="0" customWidth="1"/>
    <col min="7" max="7" width="1.7109375" style="0" customWidth="1"/>
    <col min="8" max="9" width="4.7109375" style="0" customWidth="1"/>
    <col min="10" max="10" width="1.7109375" style="0" customWidth="1"/>
    <col min="11" max="11" width="6.28125" style="0" customWidth="1"/>
    <col min="12" max="12" width="6.57421875" style="0" customWidth="1"/>
    <col min="13" max="13" width="1.7109375" style="0" hidden="1" customWidth="1"/>
    <col min="14" max="14" width="6.00390625" style="0" hidden="1" customWidth="1"/>
    <col min="15" max="16" width="4.7109375" style="0" hidden="1" customWidth="1"/>
    <col min="17" max="17" width="6.00390625" style="0" hidden="1" customWidth="1"/>
    <col min="18" max="25" width="4.7109375" style="0" hidden="1" customWidth="1"/>
    <col min="26" max="26" width="1.7109375" style="0" hidden="1" customWidth="1"/>
    <col min="27" max="27" width="5.57421875" style="0" hidden="1" customWidth="1"/>
    <col min="28" max="38" width="4.7109375" style="0" hidden="1" customWidth="1"/>
    <col min="39" max="39" width="1.7109375" style="0" customWidth="1"/>
    <col min="40" max="41" width="4.7109375" style="0" customWidth="1"/>
    <col min="42" max="42" width="1.7109375" style="0" customWidth="1"/>
    <col min="43" max="44" width="8.8515625" style="0" bestFit="1" customWidth="1"/>
    <col min="45" max="45" width="7.7109375" style="0" customWidth="1"/>
    <col min="46" max="48" width="8.8515625" style="0" bestFit="1" customWidth="1"/>
    <col min="49" max="50" width="5.28125" style="0" customWidth="1"/>
    <col min="51" max="54" width="8.8515625" style="0" bestFit="1" customWidth="1"/>
    <col min="55" max="72" width="3.7109375" style="0" customWidth="1"/>
  </cols>
  <sheetData>
    <row r="1" ht="15.75">
      <c r="A1" s="157" t="s">
        <v>178</v>
      </c>
    </row>
    <row r="3" spans="2:54" ht="12.75">
      <c r="B3" t="s">
        <v>25</v>
      </c>
      <c r="E3" s="345" t="s">
        <v>17</v>
      </c>
      <c r="F3" s="345"/>
      <c r="H3" s="345" t="s">
        <v>18</v>
      </c>
      <c r="I3" s="345"/>
      <c r="K3" s="345" t="s">
        <v>19</v>
      </c>
      <c r="L3" s="345"/>
      <c r="N3" s="345" t="s">
        <v>199</v>
      </c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99"/>
      <c r="AA3" s="345" t="s">
        <v>20</v>
      </c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99"/>
      <c r="AN3" s="345" t="s">
        <v>21</v>
      </c>
      <c r="AO3" s="345"/>
      <c r="AQ3" s="345" t="s">
        <v>22</v>
      </c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</row>
    <row r="4" spans="2:54" ht="12.75">
      <c r="B4" t="s">
        <v>24</v>
      </c>
      <c r="E4" s="346" t="s">
        <v>15</v>
      </c>
      <c r="F4" s="347"/>
      <c r="H4" s="348" t="s">
        <v>13</v>
      </c>
      <c r="I4" s="350"/>
      <c r="K4" s="348" t="s">
        <v>200</v>
      </c>
      <c r="L4" s="350"/>
      <c r="N4" s="348" t="s">
        <v>14</v>
      </c>
      <c r="O4" s="349"/>
      <c r="P4" s="349"/>
      <c r="Q4" s="349"/>
      <c r="R4" s="349"/>
      <c r="S4" s="349"/>
      <c r="T4" s="349"/>
      <c r="U4" s="349"/>
      <c r="V4" s="349"/>
      <c r="W4" s="349"/>
      <c r="X4" s="350"/>
      <c r="Y4" s="99"/>
      <c r="AA4" s="348" t="s">
        <v>16</v>
      </c>
      <c r="AB4" s="349"/>
      <c r="AC4" s="349"/>
      <c r="AD4" s="349"/>
      <c r="AE4" s="349"/>
      <c r="AF4" s="349"/>
      <c r="AG4" s="349"/>
      <c r="AH4" s="349"/>
      <c r="AI4" s="349"/>
      <c r="AJ4" s="349"/>
      <c r="AK4" s="350"/>
      <c r="AL4" s="99"/>
      <c r="AN4" s="348" t="s">
        <v>12</v>
      </c>
      <c r="AO4" s="350"/>
      <c r="AQ4" s="348" t="s">
        <v>11</v>
      </c>
      <c r="AR4" s="349"/>
      <c r="AS4" s="349"/>
      <c r="AT4" s="349"/>
      <c r="AU4" s="349"/>
      <c r="AV4" s="349"/>
      <c r="AW4" s="349"/>
      <c r="AX4" s="349"/>
      <c r="AY4" s="349"/>
      <c r="AZ4" s="349"/>
      <c r="BA4" s="349"/>
      <c r="BB4" s="350"/>
    </row>
    <row r="5" spans="1:54" ht="135" customHeight="1">
      <c r="A5" s="257" t="s">
        <v>46</v>
      </c>
      <c r="B5" s="43" t="s">
        <v>67</v>
      </c>
      <c r="C5" s="18" t="s">
        <v>63</v>
      </c>
      <c r="D5" s="18" t="s">
        <v>64</v>
      </c>
      <c r="E5" s="18" t="s">
        <v>5</v>
      </c>
      <c r="F5" s="18" t="s">
        <v>6</v>
      </c>
      <c r="G5" s="15"/>
      <c r="H5" s="18" t="s">
        <v>7</v>
      </c>
      <c r="I5" s="18" t="s">
        <v>8</v>
      </c>
      <c r="J5" s="15"/>
      <c r="K5" s="18" t="s">
        <v>7</v>
      </c>
      <c r="L5" s="18" t="s">
        <v>8</v>
      </c>
      <c r="M5" s="15"/>
      <c r="N5" s="90" t="s">
        <v>135</v>
      </c>
      <c r="O5" s="90" t="s">
        <v>134</v>
      </c>
      <c r="P5" s="90" t="s">
        <v>137</v>
      </c>
      <c r="Q5" s="90" t="s">
        <v>136</v>
      </c>
      <c r="R5" s="90" t="s">
        <v>138</v>
      </c>
      <c r="S5" s="90" t="s">
        <v>139</v>
      </c>
      <c r="T5" s="90" t="s">
        <v>140</v>
      </c>
      <c r="U5" s="90" t="s">
        <v>141</v>
      </c>
      <c r="V5" s="90" t="s">
        <v>143</v>
      </c>
      <c r="W5" s="90" t="s">
        <v>144</v>
      </c>
      <c r="X5" s="90" t="s">
        <v>145</v>
      </c>
      <c r="Y5" s="90" t="s">
        <v>146</v>
      </c>
      <c r="Z5" s="15"/>
      <c r="AA5" s="90" t="s">
        <v>135</v>
      </c>
      <c r="AB5" s="90" t="s">
        <v>134</v>
      </c>
      <c r="AC5" s="90" t="s">
        <v>137</v>
      </c>
      <c r="AD5" s="90" t="s">
        <v>136</v>
      </c>
      <c r="AE5" s="90" t="s">
        <v>138</v>
      </c>
      <c r="AF5" s="90" t="s">
        <v>139</v>
      </c>
      <c r="AG5" s="90" t="s">
        <v>140</v>
      </c>
      <c r="AH5" s="90" t="s">
        <v>141</v>
      </c>
      <c r="AI5" s="90" t="s">
        <v>143</v>
      </c>
      <c r="AJ5" s="90" t="s">
        <v>144</v>
      </c>
      <c r="AK5" s="90" t="s">
        <v>145</v>
      </c>
      <c r="AL5" s="90" t="s">
        <v>146</v>
      </c>
      <c r="AM5" s="15"/>
      <c r="AN5" s="18" t="s">
        <v>9</v>
      </c>
      <c r="AO5" s="18" t="s">
        <v>10</v>
      </c>
      <c r="AP5" s="15"/>
      <c r="AQ5" s="18" t="s">
        <v>135</v>
      </c>
      <c r="AR5" s="18" t="s">
        <v>134</v>
      </c>
      <c r="AS5" s="18" t="s">
        <v>137</v>
      </c>
      <c r="AT5" s="18" t="s">
        <v>136</v>
      </c>
      <c r="AU5" s="18" t="s">
        <v>138</v>
      </c>
      <c r="AV5" s="18" t="s">
        <v>139</v>
      </c>
      <c r="AW5" s="18" t="s">
        <v>140</v>
      </c>
      <c r="AX5" s="18" t="s">
        <v>141</v>
      </c>
      <c r="AY5" s="90" t="s">
        <v>143</v>
      </c>
      <c r="AZ5" s="90" t="s">
        <v>144</v>
      </c>
      <c r="BA5" s="90" t="s">
        <v>145</v>
      </c>
      <c r="BB5" s="90" t="s">
        <v>146</v>
      </c>
    </row>
    <row r="6" spans="1:54" s="32" customFormat="1" ht="12.75">
      <c r="A6" s="21" t="s">
        <v>0</v>
      </c>
      <c r="B6" s="30">
        <f>'Estimated teams by TGR'!K30</f>
        <v>247.15315687728727</v>
      </c>
      <c r="C6" s="227">
        <f>'Active Participation Info'!D88</f>
        <v>0.04</v>
      </c>
      <c r="D6" s="237">
        <f>B6*(1+C6)</f>
        <v>257.0392831523788</v>
      </c>
      <c r="E6" s="30">
        <f>SUM(E7:E31)</f>
        <v>110.52689175552288</v>
      </c>
      <c r="F6" s="30">
        <f>SUM(F7:F31)</f>
        <v>146.5123913968559</v>
      </c>
      <c r="G6" s="29"/>
      <c r="H6" s="45">
        <f>'Active Participation Info'!D75</f>
        <v>0.5</v>
      </c>
      <c r="I6" s="45">
        <f>'Active Participation Info'!E75</f>
        <v>0.5</v>
      </c>
      <c r="J6" s="29"/>
      <c r="K6" s="30">
        <f>E6*H6</f>
        <v>55.26344587776144</v>
      </c>
      <c r="L6" s="30">
        <f>F6*I6</f>
        <v>73.25619569842794</v>
      </c>
      <c r="M6" s="4"/>
      <c r="N6" s="46">
        <f aca="true" t="shared" si="0" ref="N6:Y6">N31</f>
        <v>0.07</v>
      </c>
      <c r="O6" s="46">
        <f t="shared" si="0"/>
        <v>0.16</v>
      </c>
      <c r="P6" s="46">
        <f t="shared" si="0"/>
        <v>0.16</v>
      </c>
      <c r="Q6" s="46">
        <f t="shared" si="0"/>
        <v>0.05</v>
      </c>
      <c r="R6" s="46">
        <f t="shared" si="0"/>
        <v>0.43</v>
      </c>
      <c r="S6" s="46">
        <f t="shared" si="0"/>
        <v>0.2</v>
      </c>
      <c r="T6" s="46">
        <f t="shared" si="0"/>
        <v>0.41</v>
      </c>
      <c r="U6" s="46">
        <f t="shared" si="0"/>
        <v>0.36</v>
      </c>
      <c r="V6" s="46">
        <f t="shared" si="0"/>
        <v>0.14</v>
      </c>
      <c r="W6" s="46">
        <f t="shared" si="0"/>
        <v>0.02</v>
      </c>
      <c r="X6" s="46">
        <f t="shared" si="0"/>
        <v>0</v>
      </c>
      <c r="Y6" s="46">
        <f t="shared" si="0"/>
        <v>0</v>
      </c>
      <c r="Z6" s="4"/>
      <c r="AA6" s="105">
        <f>K6*N6</f>
        <v>3.8684412114433013</v>
      </c>
      <c r="AB6" s="105">
        <f>K6*O6</f>
        <v>8.84215134044183</v>
      </c>
      <c r="AC6" s="105">
        <f>L6*P6</f>
        <v>11.720991311748472</v>
      </c>
      <c r="AD6" s="105">
        <f>L6*Q6</f>
        <v>3.6628097849213974</v>
      </c>
      <c r="AE6" s="105">
        <f>K6*R6</f>
        <v>23.76328172743742</v>
      </c>
      <c r="AF6" s="105">
        <f>K6*S6</f>
        <v>11.052689175552288</v>
      </c>
      <c r="AG6" s="105">
        <f>L6*T6</f>
        <v>30.035040236355456</v>
      </c>
      <c r="AH6" s="105">
        <f>L6*U6</f>
        <v>26.37223045143406</v>
      </c>
      <c r="AI6" s="105">
        <f>K6*V6</f>
        <v>7.736882422886603</v>
      </c>
      <c r="AJ6" s="105">
        <f>L6*W6</f>
        <v>1.465123913968559</v>
      </c>
      <c r="AK6" s="105">
        <f>K6*X6</f>
        <v>0</v>
      </c>
      <c r="AL6" s="105">
        <f>L6*Y6</f>
        <v>0</v>
      </c>
      <c r="AM6" s="4"/>
      <c r="AN6" s="29">
        <f>SUM(AN7:AN31)</f>
        <v>99</v>
      </c>
      <c r="AO6" s="29">
        <f>SUM(AO7:AO31)</f>
        <v>26</v>
      </c>
      <c r="AP6" s="4"/>
      <c r="AQ6" s="156">
        <f>AN6-AA6</f>
        <v>95.1315587885567</v>
      </c>
      <c r="AR6" s="156">
        <f>AN6-AB6</f>
        <v>90.15784865955817</v>
      </c>
      <c r="AS6" s="156">
        <f>AO6-AC6</f>
        <v>14.279008688251528</v>
      </c>
      <c r="AT6" s="156">
        <f>AO6-AD6</f>
        <v>22.337190215078603</v>
      </c>
      <c r="AU6" s="156">
        <f>AN6-AE6</f>
        <v>75.23671827256258</v>
      </c>
      <c r="AV6" s="156">
        <f>AN6-AF6</f>
        <v>87.94731082444771</v>
      </c>
      <c r="AW6" s="156">
        <f>AO6-AG6</f>
        <v>-4.0350402363554565</v>
      </c>
      <c r="AX6" s="156">
        <f>AO6-AH6</f>
        <v>-0.37223045143406</v>
      </c>
      <c r="AY6" s="156">
        <f>AN6-AI6</f>
        <v>91.26311757711339</v>
      </c>
      <c r="AZ6" s="156">
        <f>AO6-AJ6</f>
        <v>24.534876086031442</v>
      </c>
      <c r="BA6" s="156">
        <f>AN6-AK6</f>
        <v>99</v>
      </c>
      <c r="BB6" s="156">
        <f>AO6-AL6</f>
        <v>26</v>
      </c>
    </row>
    <row r="7" spans="1:54" s="32" customFormat="1" ht="12.75" hidden="1">
      <c r="A7" s="31" t="str">
        <f>'PPM Current'!A7</f>
        <v>Area 1</v>
      </c>
      <c r="B7" s="27">
        <f>'Estimated teams by TGR'!K5</f>
        <v>33.93475908521685</v>
      </c>
      <c r="C7" s="46">
        <f>C6</f>
        <v>0.04</v>
      </c>
      <c r="D7" s="42">
        <f>B7*(1+C7)</f>
        <v>35.29214944862552</v>
      </c>
      <c r="E7" s="27">
        <f>D7*E$32</f>
        <v>15.175624262908974</v>
      </c>
      <c r="F7" s="27">
        <f>D7*F$32</f>
        <v>20.116525185716547</v>
      </c>
      <c r="G7" s="4"/>
      <c r="H7" s="20">
        <f>H6</f>
        <v>0.5</v>
      </c>
      <c r="I7" s="20">
        <f>I6</f>
        <v>0.5</v>
      </c>
      <c r="J7" s="4"/>
      <c r="K7" s="27">
        <f>E7*H7</f>
        <v>7.587812131454487</v>
      </c>
      <c r="L7" s="27">
        <f>F7*I7</f>
        <v>10.058262592858274</v>
      </c>
      <c r="M7" s="4"/>
      <c r="N7" s="46">
        <f>'Active Participation Info'!D77</f>
        <v>0.07</v>
      </c>
      <c r="O7" s="46">
        <f>'Active Participation Info'!D78</f>
        <v>0.16</v>
      </c>
      <c r="P7" s="46">
        <f>'Active Participation Info'!E77</f>
        <v>0.16</v>
      </c>
      <c r="Q7" s="46">
        <f>'Active Participation Info'!E78</f>
        <v>0.05</v>
      </c>
      <c r="R7" s="46">
        <f>'Active Participation Info'!D79</f>
        <v>0.43</v>
      </c>
      <c r="S7" s="46">
        <f>'Active Participation Info'!D80</f>
        <v>0.2</v>
      </c>
      <c r="T7" s="46">
        <f>'Active Participation Info'!E79</f>
        <v>0.41</v>
      </c>
      <c r="U7" s="46">
        <f>'Active Participation Info'!E80</f>
        <v>0.36</v>
      </c>
      <c r="V7" s="46">
        <f>'Active Participation Info'!D81</f>
        <v>0.14</v>
      </c>
      <c r="W7" s="46">
        <f>'Active Participation Info'!E81</f>
        <v>0.02</v>
      </c>
      <c r="X7" s="46">
        <f>'Active Participation Info'!D82</f>
        <v>0</v>
      </c>
      <c r="Y7" s="46">
        <f>'Active Participation Info'!E82</f>
        <v>0</v>
      </c>
      <c r="Z7" s="4"/>
      <c r="AA7" s="105">
        <f aca="true" t="shared" si="1" ref="AA7:AA31">K7*N7</f>
        <v>0.5311468492018141</v>
      </c>
      <c r="AB7" s="105">
        <f aca="true" t="shared" si="2" ref="AB7:AB31">K7*O7</f>
        <v>1.214049941032718</v>
      </c>
      <c r="AC7" s="105">
        <f aca="true" t="shared" si="3" ref="AC7:AC31">L7*P7</f>
        <v>1.6093220148573237</v>
      </c>
      <c r="AD7" s="105">
        <f aca="true" t="shared" si="4" ref="AD7:AD31">L7*Q7</f>
        <v>0.5029131296429137</v>
      </c>
      <c r="AE7" s="105">
        <f aca="true" t="shared" si="5" ref="AE7:AE31">K7*R7</f>
        <v>3.262759216525429</v>
      </c>
      <c r="AF7" s="105">
        <f aca="true" t="shared" si="6" ref="AF7:AF31">K7*S7</f>
        <v>1.5175624262908975</v>
      </c>
      <c r="AG7" s="105">
        <f aca="true" t="shared" si="7" ref="AG7:AG31">L7*T7</f>
        <v>4.123887663071892</v>
      </c>
      <c r="AH7" s="105">
        <f aca="true" t="shared" si="8" ref="AH7:AH31">L7*U7</f>
        <v>3.6209745334289782</v>
      </c>
      <c r="AI7" s="105">
        <f aca="true" t="shared" si="9" ref="AI7:AI31">K7*V7</f>
        <v>1.0622936984036282</v>
      </c>
      <c r="AJ7" s="105">
        <f aca="true" t="shared" si="10" ref="AJ7:AJ31">L7*W7</f>
        <v>0.20116525185716547</v>
      </c>
      <c r="AK7" s="105">
        <f aca="true" t="shared" si="11" ref="AK7:AK31">K7*X7</f>
        <v>0</v>
      </c>
      <c r="AL7" s="105">
        <f aca="true" t="shared" si="12" ref="AL7:AL31">L7*Y7</f>
        <v>0</v>
      </c>
      <c r="AM7" s="4"/>
      <c r="AN7" s="4">
        <f>'PPM Current'!AK7</f>
        <v>23</v>
      </c>
      <c r="AO7" s="4">
        <f>'PPM Current'!AL7</f>
        <v>5</v>
      </c>
      <c r="AP7" s="4"/>
      <c r="AQ7" s="105">
        <f aca="true" t="shared" si="13" ref="AQ7:AQ31">AN7-AA7</f>
        <v>22.468853150798186</v>
      </c>
      <c r="AR7" s="105">
        <f aca="true" t="shared" si="14" ref="AR7:AR31">AN7-AB7</f>
        <v>21.78595005896728</v>
      </c>
      <c r="AS7" s="105">
        <f aca="true" t="shared" si="15" ref="AS7:AS31">AO7-AC7</f>
        <v>3.390677985142676</v>
      </c>
      <c r="AT7" s="105">
        <f aca="true" t="shared" si="16" ref="AT7:AT31">AO7-AD7</f>
        <v>4.497086870357086</v>
      </c>
      <c r="AU7" s="105">
        <f aca="true" t="shared" si="17" ref="AU7:AU31">AN7-AE7</f>
        <v>19.737240783474572</v>
      </c>
      <c r="AV7" s="105">
        <f aca="true" t="shared" si="18" ref="AV7:AV31">AN7-AF7</f>
        <v>21.482437573709102</v>
      </c>
      <c r="AW7" s="105">
        <f aca="true" t="shared" si="19" ref="AW7:AW31">AO7-AG7</f>
        <v>0.8761123369281076</v>
      </c>
      <c r="AX7" s="105">
        <f aca="true" t="shared" si="20" ref="AX7:AX31">AO7-AH7</f>
        <v>1.3790254665710218</v>
      </c>
      <c r="AY7" s="105">
        <f aca="true" t="shared" si="21" ref="AY7:AY31">AN7-AI7</f>
        <v>21.93770630159637</v>
      </c>
      <c r="AZ7" s="105">
        <f aca="true" t="shared" si="22" ref="AZ7:AZ31">AO7-AJ7</f>
        <v>4.798834748142834</v>
      </c>
      <c r="BA7" s="105">
        <f aca="true" t="shared" si="23" ref="BA7:BA31">AN7-AK7</f>
        <v>23</v>
      </c>
      <c r="BB7" s="105">
        <f aca="true" t="shared" si="24" ref="BB7:BB31">AO7-AL7</f>
        <v>5</v>
      </c>
    </row>
    <row r="8" spans="1:54" s="32" customFormat="1" ht="12.75" hidden="1">
      <c r="A8" s="31" t="str">
        <f>'PPM Current'!A8</f>
        <v>Area 2</v>
      </c>
      <c r="B8" s="27">
        <f>'Estimated teams by TGR'!K6</f>
        <v>44.385463653053534</v>
      </c>
      <c r="C8" s="46">
        <f aca="true" t="shared" si="25" ref="C8:C31">C7</f>
        <v>0.04</v>
      </c>
      <c r="D8" s="42">
        <f aca="true" t="shared" si="26" ref="D8:D31">B8*(1+C8)</f>
        <v>46.160882199175674</v>
      </c>
      <c r="E8" s="27">
        <f aca="true" t="shared" si="27" ref="E8:E31">D8*E$32</f>
        <v>19.84917934564554</v>
      </c>
      <c r="F8" s="27">
        <f>D8*F$32</f>
        <v>26.311702853530132</v>
      </c>
      <c r="G8" s="4"/>
      <c r="H8" s="20">
        <f aca="true" t="shared" si="28" ref="H8:H31">H7</f>
        <v>0.5</v>
      </c>
      <c r="I8" s="20">
        <f aca="true" t="shared" si="29" ref="I8:I31">I7</f>
        <v>0.5</v>
      </c>
      <c r="J8" s="4"/>
      <c r="K8" s="27">
        <f aca="true" t="shared" si="30" ref="K8:K31">E8*H8</f>
        <v>9.92458967282277</v>
      </c>
      <c r="L8" s="27">
        <f aca="true" t="shared" si="31" ref="L8:L31">F8*I8</f>
        <v>13.155851426765066</v>
      </c>
      <c r="M8" s="4"/>
      <c r="N8" s="46">
        <f aca="true" t="shared" si="32" ref="N8:Y23">N7</f>
        <v>0.07</v>
      </c>
      <c r="O8" s="46">
        <f t="shared" si="32"/>
        <v>0.16</v>
      </c>
      <c r="P8" s="46">
        <f t="shared" si="32"/>
        <v>0.16</v>
      </c>
      <c r="Q8" s="46">
        <f t="shared" si="32"/>
        <v>0.05</v>
      </c>
      <c r="R8" s="46">
        <f t="shared" si="32"/>
        <v>0.43</v>
      </c>
      <c r="S8" s="46">
        <f t="shared" si="32"/>
        <v>0.2</v>
      </c>
      <c r="T8" s="46">
        <f t="shared" si="32"/>
        <v>0.41</v>
      </c>
      <c r="U8" s="46">
        <f t="shared" si="32"/>
        <v>0.36</v>
      </c>
      <c r="V8" s="46">
        <f t="shared" si="32"/>
        <v>0.14</v>
      </c>
      <c r="W8" s="46">
        <f t="shared" si="32"/>
        <v>0.02</v>
      </c>
      <c r="X8" s="46">
        <f t="shared" si="32"/>
        <v>0</v>
      </c>
      <c r="Y8" s="46">
        <f t="shared" si="32"/>
        <v>0</v>
      </c>
      <c r="Z8" s="4"/>
      <c r="AA8" s="105">
        <f t="shared" si="1"/>
        <v>0.6947212770975939</v>
      </c>
      <c r="AB8" s="105">
        <f t="shared" si="2"/>
        <v>1.5879343476516432</v>
      </c>
      <c r="AC8" s="105">
        <f t="shared" si="3"/>
        <v>2.1049362282824107</v>
      </c>
      <c r="AD8" s="105">
        <f t="shared" si="4"/>
        <v>0.6577925713382533</v>
      </c>
      <c r="AE8" s="105">
        <f t="shared" si="5"/>
        <v>4.2675735593137905</v>
      </c>
      <c r="AF8" s="105">
        <f t="shared" si="6"/>
        <v>1.984917934564554</v>
      </c>
      <c r="AG8" s="105">
        <f t="shared" si="7"/>
        <v>5.393899084973677</v>
      </c>
      <c r="AH8" s="105">
        <f t="shared" si="8"/>
        <v>4.7361065136354235</v>
      </c>
      <c r="AI8" s="105">
        <f t="shared" si="9"/>
        <v>1.3894425541951878</v>
      </c>
      <c r="AJ8" s="105">
        <f t="shared" si="10"/>
        <v>0.26311702853530133</v>
      </c>
      <c r="AK8" s="105">
        <f t="shared" si="11"/>
        <v>0</v>
      </c>
      <c r="AL8" s="105">
        <f t="shared" si="12"/>
        <v>0</v>
      </c>
      <c r="AM8" s="4"/>
      <c r="AN8" s="4">
        <f>'PPM Current'!AK8</f>
        <v>28</v>
      </c>
      <c r="AO8" s="4">
        <f>'PPM Current'!AL8</f>
        <v>10</v>
      </c>
      <c r="AP8" s="4"/>
      <c r="AQ8" s="105">
        <f t="shared" si="13"/>
        <v>27.305278722902408</v>
      </c>
      <c r="AR8" s="105">
        <f t="shared" si="14"/>
        <v>26.412065652348357</v>
      </c>
      <c r="AS8" s="105">
        <f t="shared" si="15"/>
        <v>7.89506377171759</v>
      </c>
      <c r="AT8" s="105">
        <f t="shared" si="16"/>
        <v>9.342207428661746</v>
      </c>
      <c r="AU8" s="105">
        <f t="shared" si="17"/>
        <v>23.73242644068621</v>
      </c>
      <c r="AV8" s="105">
        <f t="shared" si="18"/>
        <v>26.015082065435447</v>
      </c>
      <c r="AW8" s="105">
        <f t="shared" si="19"/>
        <v>4.606100915026323</v>
      </c>
      <c r="AX8" s="105">
        <f t="shared" si="20"/>
        <v>5.2638934863645765</v>
      </c>
      <c r="AY8" s="105">
        <f t="shared" si="21"/>
        <v>26.61055744580481</v>
      </c>
      <c r="AZ8" s="105">
        <f t="shared" si="22"/>
        <v>9.736882971464698</v>
      </c>
      <c r="BA8" s="105">
        <f t="shared" si="23"/>
        <v>28</v>
      </c>
      <c r="BB8" s="105">
        <f t="shared" si="24"/>
        <v>10</v>
      </c>
    </row>
    <row r="9" spans="1:54" s="32" customFormat="1" ht="12.75" hidden="1">
      <c r="A9" s="31" t="str">
        <f>'PPM Current'!A9</f>
        <v>Area 3</v>
      </c>
      <c r="B9" s="27">
        <f>'Estimated teams by TGR'!K7</f>
        <v>50.729461756373944</v>
      </c>
      <c r="C9" s="46">
        <f t="shared" si="25"/>
        <v>0.04</v>
      </c>
      <c r="D9" s="42">
        <f t="shared" si="26"/>
        <v>52.758640226628906</v>
      </c>
      <c r="E9" s="27">
        <f t="shared" si="27"/>
        <v>22.686215297450428</v>
      </c>
      <c r="F9" s="27">
        <f aca="true" t="shared" si="33" ref="F9:F28">D9*F$32</f>
        <v>30.072424929178474</v>
      </c>
      <c r="G9" s="4"/>
      <c r="H9" s="20">
        <f t="shared" si="28"/>
        <v>0.5</v>
      </c>
      <c r="I9" s="20">
        <f t="shared" si="29"/>
        <v>0.5</v>
      </c>
      <c r="J9" s="4"/>
      <c r="K9" s="27">
        <f t="shared" si="30"/>
        <v>11.343107648725214</v>
      </c>
      <c r="L9" s="27">
        <f t="shared" si="31"/>
        <v>15.036212464589237</v>
      </c>
      <c r="M9" s="4"/>
      <c r="N9" s="46">
        <f t="shared" si="32"/>
        <v>0.07</v>
      </c>
      <c r="O9" s="46">
        <f t="shared" si="32"/>
        <v>0.16</v>
      </c>
      <c r="P9" s="46">
        <f t="shared" si="32"/>
        <v>0.16</v>
      </c>
      <c r="Q9" s="46">
        <f t="shared" si="32"/>
        <v>0.05</v>
      </c>
      <c r="R9" s="46">
        <f t="shared" si="32"/>
        <v>0.43</v>
      </c>
      <c r="S9" s="46">
        <f t="shared" si="32"/>
        <v>0.2</v>
      </c>
      <c r="T9" s="46">
        <f t="shared" si="32"/>
        <v>0.41</v>
      </c>
      <c r="U9" s="46">
        <f t="shared" si="32"/>
        <v>0.36</v>
      </c>
      <c r="V9" s="46">
        <f t="shared" si="32"/>
        <v>0.14</v>
      </c>
      <c r="W9" s="46">
        <f t="shared" si="32"/>
        <v>0.02</v>
      </c>
      <c r="X9" s="46">
        <f t="shared" si="32"/>
        <v>0</v>
      </c>
      <c r="Y9" s="46">
        <f t="shared" si="32"/>
        <v>0</v>
      </c>
      <c r="Z9" s="4"/>
      <c r="AA9" s="105">
        <f t="shared" si="1"/>
        <v>0.794017535410765</v>
      </c>
      <c r="AB9" s="105">
        <f t="shared" si="2"/>
        <v>1.8148972237960344</v>
      </c>
      <c r="AC9" s="105">
        <f t="shared" si="3"/>
        <v>2.405793994334278</v>
      </c>
      <c r="AD9" s="105">
        <f t="shared" si="4"/>
        <v>0.7518106232294619</v>
      </c>
      <c r="AE9" s="105">
        <f t="shared" si="5"/>
        <v>4.877536288951842</v>
      </c>
      <c r="AF9" s="105">
        <f t="shared" si="6"/>
        <v>2.268621529745043</v>
      </c>
      <c r="AG9" s="105">
        <f t="shared" si="7"/>
        <v>6.1648471104815865</v>
      </c>
      <c r="AH9" s="105">
        <f t="shared" si="8"/>
        <v>5.413036487252125</v>
      </c>
      <c r="AI9" s="105">
        <f t="shared" si="9"/>
        <v>1.58803507082153</v>
      </c>
      <c r="AJ9" s="105">
        <f t="shared" si="10"/>
        <v>0.30072424929178476</v>
      </c>
      <c r="AK9" s="105">
        <f t="shared" si="11"/>
        <v>0</v>
      </c>
      <c r="AL9" s="105">
        <f t="shared" si="12"/>
        <v>0</v>
      </c>
      <c r="AM9" s="4"/>
      <c r="AN9" s="4">
        <f>'PPM Current'!AK9</f>
        <v>9</v>
      </c>
      <c r="AO9" s="4">
        <f>'PPM Current'!AL9</f>
        <v>2</v>
      </c>
      <c r="AP9" s="4"/>
      <c r="AQ9" s="105">
        <f t="shared" si="13"/>
        <v>8.205982464589235</v>
      </c>
      <c r="AR9" s="105">
        <f t="shared" si="14"/>
        <v>7.185102776203966</v>
      </c>
      <c r="AS9" s="105">
        <f t="shared" si="15"/>
        <v>-0.4057939943342781</v>
      </c>
      <c r="AT9" s="105">
        <f t="shared" si="16"/>
        <v>1.248189376770538</v>
      </c>
      <c r="AU9" s="105">
        <f t="shared" si="17"/>
        <v>4.122463711048158</v>
      </c>
      <c r="AV9" s="105">
        <f t="shared" si="18"/>
        <v>6.731378470254957</v>
      </c>
      <c r="AW9" s="105">
        <f t="shared" si="19"/>
        <v>-4.1648471104815865</v>
      </c>
      <c r="AX9" s="105">
        <f t="shared" si="20"/>
        <v>-3.413036487252125</v>
      </c>
      <c r="AY9" s="105">
        <f t="shared" si="21"/>
        <v>7.41196492917847</v>
      </c>
      <c r="AZ9" s="105">
        <f t="shared" si="22"/>
        <v>1.6992757507082152</v>
      </c>
      <c r="BA9" s="105">
        <f t="shared" si="23"/>
        <v>9</v>
      </c>
      <c r="BB9" s="105">
        <f t="shared" si="24"/>
        <v>2</v>
      </c>
    </row>
    <row r="10" spans="1:54" s="32" customFormat="1" ht="12.75" hidden="1">
      <c r="A10" s="31" t="str">
        <f>'PPM Current'!A10</f>
        <v>Area 4</v>
      </c>
      <c r="B10" s="27">
        <f>'Estimated teams by TGR'!K8</f>
        <v>54.06287614439082</v>
      </c>
      <c r="C10" s="46">
        <f t="shared" si="25"/>
        <v>0.04</v>
      </c>
      <c r="D10" s="42">
        <f t="shared" si="26"/>
        <v>56.225391190166455</v>
      </c>
      <c r="E10" s="27">
        <f t="shared" si="27"/>
        <v>24.176918211771575</v>
      </c>
      <c r="F10" s="27">
        <f t="shared" si="33"/>
        <v>32.04847297839488</v>
      </c>
      <c r="G10" s="4"/>
      <c r="H10" s="20">
        <f t="shared" si="28"/>
        <v>0.5</v>
      </c>
      <c r="I10" s="20">
        <f t="shared" si="29"/>
        <v>0.5</v>
      </c>
      <c r="J10" s="4"/>
      <c r="K10" s="27">
        <f t="shared" si="30"/>
        <v>12.088459105885788</v>
      </c>
      <c r="L10" s="27">
        <f t="shared" si="31"/>
        <v>16.02423648919744</v>
      </c>
      <c r="M10" s="4"/>
      <c r="N10" s="46">
        <f t="shared" si="32"/>
        <v>0.07</v>
      </c>
      <c r="O10" s="46">
        <f t="shared" si="32"/>
        <v>0.16</v>
      </c>
      <c r="P10" s="46">
        <f t="shared" si="32"/>
        <v>0.16</v>
      </c>
      <c r="Q10" s="46">
        <f t="shared" si="32"/>
        <v>0.05</v>
      </c>
      <c r="R10" s="46">
        <f t="shared" si="32"/>
        <v>0.43</v>
      </c>
      <c r="S10" s="46">
        <f t="shared" si="32"/>
        <v>0.2</v>
      </c>
      <c r="T10" s="46">
        <f t="shared" si="32"/>
        <v>0.41</v>
      </c>
      <c r="U10" s="46">
        <f t="shared" si="32"/>
        <v>0.36</v>
      </c>
      <c r="V10" s="46">
        <f t="shared" si="32"/>
        <v>0.14</v>
      </c>
      <c r="W10" s="46">
        <f t="shared" si="32"/>
        <v>0.02</v>
      </c>
      <c r="X10" s="46">
        <f t="shared" si="32"/>
        <v>0</v>
      </c>
      <c r="Y10" s="46">
        <f t="shared" si="32"/>
        <v>0</v>
      </c>
      <c r="Z10" s="4"/>
      <c r="AA10" s="105">
        <f t="shared" si="1"/>
        <v>0.8461921374120052</v>
      </c>
      <c r="AB10" s="105">
        <f t="shared" si="2"/>
        <v>1.934153456941726</v>
      </c>
      <c r="AC10" s="105">
        <f t="shared" si="3"/>
        <v>2.56387783827159</v>
      </c>
      <c r="AD10" s="105">
        <f t="shared" si="4"/>
        <v>0.8012118244598719</v>
      </c>
      <c r="AE10" s="105">
        <f t="shared" si="5"/>
        <v>5.198037415530888</v>
      </c>
      <c r="AF10" s="105">
        <f t="shared" si="6"/>
        <v>2.417691821177158</v>
      </c>
      <c r="AG10" s="105">
        <f t="shared" si="7"/>
        <v>6.569936960570949</v>
      </c>
      <c r="AH10" s="105">
        <f t="shared" si="8"/>
        <v>5.768725136111078</v>
      </c>
      <c r="AI10" s="105">
        <f t="shared" si="9"/>
        <v>1.6923842748240103</v>
      </c>
      <c r="AJ10" s="105">
        <f t="shared" si="10"/>
        <v>0.32048472978394876</v>
      </c>
      <c r="AK10" s="105">
        <f t="shared" si="11"/>
        <v>0</v>
      </c>
      <c r="AL10" s="105">
        <f t="shared" si="12"/>
        <v>0</v>
      </c>
      <c r="AM10" s="4"/>
      <c r="AN10" s="4">
        <f>'PPM Current'!AK10</f>
        <v>15</v>
      </c>
      <c r="AO10" s="4">
        <f>'PPM Current'!AL10</f>
        <v>2</v>
      </c>
      <c r="AP10" s="4"/>
      <c r="AQ10" s="105">
        <f t="shared" si="13"/>
        <v>14.153807862587994</v>
      </c>
      <c r="AR10" s="105">
        <f t="shared" si="14"/>
        <v>13.065846543058274</v>
      </c>
      <c r="AS10" s="105">
        <f t="shared" si="15"/>
        <v>-0.5638778382715901</v>
      </c>
      <c r="AT10" s="105">
        <f t="shared" si="16"/>
        <v>1.1987881755401282</v>
      </c>
      <c r="AU10" s="105">
        <f t="shared" si="17"/>
        <v>9.801962584469113</v>
      </c>
      <c r="AV10" s="105">
        <f t="shared" si="18"/>
        <v>12.582308178822842</v>
      </c>
      <c r="AW10" s="105">
        <f t="shared" si="19"/>
        <v>-4.569936960570949</v>
      </c>
      <c r="AX10" s="105">
        <f t="shared" si="20"/>
        <v>-3.768725136111078</v>
      </c>
      <c r="AY10" s="105">
        <f t="shared" si="21"/>
        <v>13.307615725175989</v>
      </c>
      <c r="AZ10" s="105">
        <f t="shared" si="22"/>
        <v>1.6795152702160512</v>
      </c>
      <c r="BA10" s="105">
        <f t="shared" si="23"/>
        <v>15</v>
      </c>
      <c r="BB10" s="105">
        <f t="shared" si="24"/>
        <v>2</v>
      </c>
    </row>
    <row r="11" spans="1:54" s="32" customFormat="1" ht="12.75" hidden="1">
      <c r="A11" s="31" t="str">
        <f>'PPM Current'!A11</f>
        <v>Area 5</v>
      </c>
      <c r="B11" s="27">
        <f>'Estimated teams by TGR'!K9</f>
        <v>25.62374618536396</v>
      </c>
      <c r="C11" s="46">
        <f t="shared" si="25"/>
        <v>0.04</v>
      </c>
      <c r="D11" s="42">
        <f t="shared" si="26"/>
        <v>26.648696032778517</v>
      </c>
      <c r="E11" s="27">
        <f t="shared" si="27"/>
        <v>11.458939294094762</v>
      </c>
      <c r="F11" s="27">
        <f t="shared" si="33"/>
        <v>15.189756738683753</v>
      </c>
      <c r="G11" s="4"/>
      <c r="H11" s="20">
        <f t="shared" si="28"/>
        <v>0.5</v>
      </c>
      <c r="I11" s="20">
        <f t="shared" si="29"/>
        <v>0.5</v>
      </c>
      <c r="J11" s="4"/>
      <c r="K11" s="27">
        <f t="shared" si="30"/>
        <v>5.729469647047381</v>
      </c>
      <c r="L11" s="27">
        <f t="shared" si="31"/>
        <v>7.594878369341877</v>
      </c>
      <c r="M11" s="4"/>
      <c r="N11" s="46">
        <f t="shared" si="32"/>
        <v>0.07</v>
      </c>
      <c r="O11" s="46">
        <f t="shared" si="32"/>
        <v>0.16</v>
      </c>
      <c r="P11" s="46">
        <f t="shared" si="32"/>
        <v>0.16</v>
      </c>
      <c r="Q11" s="46">
        <f t="shared" si="32"/>
        <v>0.05</v>
      </c>
      <c r="R11" s="46">
        <f t="shared" si="32"/>
        <v>0.43</v>
      </c>
      <c r="S11" s="46">
        <f t="shared" si="32"/>
        <v>0.2</v>
      </c>
      <c r="T11" s="46">
        <f t="shared" si="32"/>
        <v>0.41</v>
      </c>
      <c r="U11" s="46">
        <f t="shared" si="32"/>
        <v>0.36</v>
      </c>
      <c r="V11" s="46">
        <f t="shared" si="32"/>
        <v>0.14</v>
      </c>
      <c r="W11" s="46">
        <f t="shared" si="32"/>
        <v>0.02</v>
      </c>
      <c r="X11" s="46">
        <f t="shared" si="32"/>
        <v>0</v>
      </c>
      <c r="Y11" s="46">
        <f t="shared" si="32"/>
        <v>0</v>
      </c>
      <c r="Z11" s="4"/>
      <c r="AA11" s="105">
        <f t="shared" si="1"/>
        <v>0.4010628752933167</v>
      </c>
      <c r="AB11" s="105">
        <f t="shared" si="2"/>
        <v>0.916715143527581</v>
      </c>
      <c r="AC11" s="105">
        <f t="shared" si="3"/>
        <v>1.2151805390947004</v>
      </c>
      <c r="AD11" s="105">
        <f t="shared" si="4"/>
        <v>0.3797439184670939</v>
      </c>
      <c r="AE11" s="105">
        <f t="shared" si="5"/>
        <v>2.463671948230374</v>
      </c>
      <c r="AF11" s="105">
        <f t="shared" si="6"/>
        <v>1.1458939294094763</v>
      </c>
      <c r="AG11" s="105">
        <f t="shared" si="7"/>
        <v>3.113900131430169</v>
      </c>
      <c r="AH11" s="105">
        <f t="shared" si="8"/>
        <v>2.7341562129630756</v>
      </c>
      <c r="AI11" s="105">
        <f t="shared" si="9"/>
        <v>0.8021257505866334</v>
      </c>
      <c r="AJ11" s="105">
        <f t="shared" si="10"/>
        <v>0.15189756738683755</v>
      </c>
      <c r="AK11" s="105">
        <f t="shared" si="11"/>
        <v>0</v>
      </c>
      <c r="AL11" s="105">
        <f t="shared" si="12"/>
        <v>0</v>
      </c>
      <c r="AM11" s="4"/>
      <c r="AN11" s="4">
        <f>'PPM Current'!AK11</f>
        <v>15</v>
      </c>
      <c r="AO11" s="4">
        <f>'PPM Current'!AL11</f>
        <v>3</v>
      </c>
      <c r="AP11" s="4"/>
      <c r="AQ11" s="105">
        <f t="shared" si="13"/>
        <v>14.598937124706683</v>
      </c>
      <c r="AR11" s="105">
        <f t="shared" si="14"/>
        <v>14.08328485647242</v>
      </c>
      <c r="AS11" s="105">
        <f t="shared" si="15"/>
        <v>1.7848194609052996</v>
      </c>
      <c r="AT11" s="105">
        <f t="shared" si="16"/>
        <v>2.620256081532906</v>
      </c>
      <c r="AU11" s="105">
        <f t="shared" si="17"/>
        <v>12.536328051769626</v>
      </c>
      <c r="AV11" s="105">
        <f t="shared" si="18"/>
        <v>13.854106070590523</v>
      </c>
      <c r="AW11" s="105">
        <f t="shared" si="19"/>
        <v>-0.11390013143016908</v>
      </c>
      <c r="AX11" s="105">
        <f t="shared" si="20"/>
        <v>0.26584378703692435</v>
      </c>
      <c r="AY11" s="105">
        <f t="shared" si="21"/>
        <v>14.197874249413367</v>
      </c>
      <c r="AZ11" s="105">
        <f t="shared" si="22"/>
        <v>2.8481024326131625</v>
      </c>
      <c r="BA11" s="105">
        <f t="shared" si="23"/>
        <v>15</v>
      </c>
      <c r="BB11" s="105">
        <f t="shared" si="24"/>
        <v>3</v>
      </c>
    </row>
    <row r="12" spans="1:54" s="32" customFormat="1" ht="12.75" hidden="1">
      <c r="A12" s="31" t="str">
        <f>'PPM Current'!A12</f>
        <v>Area 6</v>
      </c>
      <c r="B12" s="27">
        <f>'Estimated teams by TGR'!K10</f>
        <v>38.416850052888186</v>
      </c>
      <c r="C12" s="46">
        <f t="shared" si="25"/>
        <v>0.04</v>
      </c>
      <c r="D12" s="42">
        <f t="shared" si="26"/>
        <v>39.95352405500372</v>
      </c>
      <c r="E12" s="27">
        <f t="shared" si="27"/>
        <v>17.1800153436516</v>
      </c>
      <c r="F12" s="27">
        <f t="shared" si="33"/>
        <v>22.773508711352118</v>
      </c>
      <c r="G12" s="4"/>
      <c r="H12" s="20">
        <f t="shared" si="28"/>
        <v>0.5</v>
      </c>
      <c r="I12" s="20">
        <f t="shared" si="29"/>
        <v>0.5</v>
      </c>
      <c r="J12" s="4"/>
      <c r="K12" s="27">
        <f t="shared" si="30"/>
        <v>8.5900076718258</v>
      </c>
      <c r="L12" s="27">
        <f t="shared" si="31"/>
        <v>11.386754355676059</v>
      </c>
      <c r="M12" s="4"/>
      <c r="N12" s="46">
        <f t="shared" si="32"/>
        <v>0.07</v>
      </c>
      <c r="O12" s="46">
        <f t="shared" si="32"/>
        <v>0.16</v>
      </c>
      <c r="P12" s="46">
        <f t="shared" si="32"/>
        <v>0.16</v>
      </c>
      <c r="Q12" s="46">
        <f t="shared" si="32"/>
        <v>0.05</v>
      </c>
      <c r="R12" s="46">
        <f t="shared" si="32"/>
        <v>0.43</v>
      </c>
      <c r="S12" s="46">
        <f t="shared" si="32"/>
        <v>0.2</v>
      </c>
      <c r="T12" s="46">
        <f t="shared" si="32"/>
        <v>0.41</v>
      </c>
      <c r="U12" s="46">
        <f t="shared" si="32"/>
        <v>0.36</v>
      </c>
      <c r="V12" s="46">
        <f t="shared" si="32"/>
        <v>0.14</v>
      </c>
      <c r="W12" s="46">
        <f t="shared" si="32"/>
        <v>0.02</v>
      </c>
      <c r="X12" s="46">
        <f t="shared" si="32"/>
        <v>0</v>
      </c>
      <c r="Y12" s="46">
        <f t="shared" si="32"/>
        <v>0</v>
      </c>
      <c r="Z12" s="4"/>
      <c r="AA12" s="105">
        <f t="shared" si="1"/>
        <v>0.6013005370278061</v>
      </c>
      <c r="AB12" s="105">
        <f t="shared" si="2"/>
        <v>1.374401227492128</v>
      </c>
      <c r="AC12" s="105">
        <f t="shared" si="3"/>
        <v>1.8218806969081696</v>
      </c>
      <c r="AD12" s="105">
        <f t="shared" si="4"/>
        <v>0.5693377177838029</v>
      </c>
      <c r="AE12" s="105">
        <f t="shared" si="5"/>
        <v>3.693703298885094</v>
      </c>
      <c r="AF12" s="105">
        <f t="shared" si="6"/>
        <v>1.7180015343651602</v>
      </c>
      <c r="AG12" s="105">
        <f t="shared" si="7"/>
        <v>4.668569285827184</v>
      </c>
      <c r="AH12" s="105">
        <f t="shared" si="8"/>
        <v>4.099231568043381</v>
      </c>
      <c r="AI12" s="105">
        <f t="shared" si="9"/>
        <v>1.2026010740556121</v>
      </c>
      <c r="AJ12" s="105">
        <f t="shared" si="10"/>
        <v>0.2277350871135212</v>
      </c>
      <c r="AK12" s="105">
        <f t="shared" si="11"/>
        <v>0</v>
      </c>
      <c r="AL12" s="105">
        <f t="shared" si="12"/>
        <v>0</v>
      </c>
      <c r="AM12" s="4"/>
      <c r="AN12" s="4">
        <f>'PPM Current'!AK12</f>
        <v>9</v>
      </c>
      <c r="AO12" s="4">
        <f>'PPM Current'!AL12</f>
        <v>4</v>
      </c>
      <c r="AP12" s="4"/>
      <c r="AQ12" s="105">
        <f t="shared" si="13"/>
        <v>8.398699462972194</v>
      </c>
      <c r="AR12" s="105">
        <f t="shared" si="14"/>
        <v>7.625598772507872</v>
      </c>
      <c r="AS12" s="105">
        <f t="shared" si="15"/>
        <v>2.1781193030918304</v>
      </c>
      <c r="AT12" s="105">
        <f t="shared" si="16"/>
        <v>3.430662282216197</v>
      </c>
      <c r="AU12" s="105">
        <f t="shared" si="17"/>
        <v>5.306296701114906</v>
      </c>
      <c r="AV12" s="105">
        <f t="shared" si="18"/>
        <v>7.28199846563484</v>
      </c>
      <c r="AW12" s="105">
        <f t="shared" si="19"/>
        <v>-0.6685692858271839</v>
      </c>
      <c r="AX12" s="105">
        <f t="shared" si="20"/>
        <v>-0.09923156804338085</v>
      </c>
      <c r="AY12" s="105">
        <f t="shared" si="21"/>
        <v>7.797398925944388</v>
      </c>
      <c r="AZ12" s="105">
        <f t="shared" si="22"/>
        <v>3.7722649128864787</v>
      </c>
      <c r="BA12" s="105">
        <f t="shared" si="23"/>
        <v>9</v>
      </c>
      <c r="BB12" s="105">
        <f t="shared" si="24"/>
        <v>4</v>
      </c>
    </row>
    <row r="13" spans="1:54" s="32" customFormat="1" ht="12.75" hidden="1">
      <c r="A13" s="31" t="str">
        <f>'PPM Current'!A13</f>
        <v>Ward 7</v>
      </c>
      <c r="B13" s="27">
        <f>'Estimated teams by TGR'!K11</f>
        <v>0</v>
      </c>
      <c r="C13" s="46">
        <f t="shared" si="25"/>
        <v>0.04</v>
      </c>
      <c r="D13" s="42">
        <f t="shared" si="26"/>
        <v>0</v>
      </c>
      <c r="E13" s="27">
        <f t="shared" si="27"/>
        <v>0</v>
      </c>
      <c r="F13" s="27">
        <f t="shared" si="33"/>
        <v>0</v>
      </c>
      <c r="G13" s="4"/>
      <c r="H13" s="20">
        <f t="shared" si="28"/>
        <v>0.5</v>
      </c>
      <c r="I13" s="20">
        <f t="shared" si="29"/>
        <v>0.5</v>
      </c>
      <c r="J13" s="4"/>
      <c r="K13" s="27">
        <f t="shared" si="30"/>
        <v>0</v>
      </c>
      <c r="L13" s="27">
        <f t="shared" si="31"/>
        <v>0</v>
      </c>
      <c r="M13" s="4"/>
      <c r="N13" s="46">
        <f t="shared" si="32"/>
        <v>0.07</v>
      </c>
      <c r="O13" s="46">
        <f t="shared" si="32"/>
        <v>0.16</v>
      </c>
      <c r="P13" s="46">
        <f t="shared" si="32"/>
        <v>0.16</v>
      </c>
      <c r="Q13" s="46">
        <f t="shared" si="32"/>
        <v>0.05</v>
      </c>
      <c r="R13" s="46">
        <f t="shared" si="32"/>
        <v>0.43</v>
      </c>
      <c r="S13" s="46">
        <f t="shared" si="32"/>
        <v>0.2</v>
      </c>
      <c r="T13" s="46">
        <f t="shared" si="32"/>
        <v>0.41</v>
      </c>
      <c r="U13" s="46">
        <f t="shared" si="32"/>
        <v>0.36</v>
      </c>
      <c r="V13" s="46">
        <f t="shared" si="32"/>
        <v>0.14</v>
      </c>
      <c r="W13" s="46">
        <f t="shared" si="32"/>
        <v>0.02</v>
      </c>
      <c r="X13" s="46">
        <f t="shared" si="32"/>
        <v>0</v>
      </c>
      <c r="Y13" s="46">
        <f t="shared" si="32"/>
        <v>0</v>
      </c>
      <c r="Z13" s="4"/>
      <c r="AA13" s="105">
        <f t="shared" si="1"/>
        <v>0</v>
      </c>
      <c r="AB13" s="105">
        <f t="shared" si="2"/>
        <v>0</v>
      </c>
      <c r="AC13" s="105">
        <f t="shared" si="3"/>
        <v>0</v>
      </c>
      <c r="AD13" s="105">
        <f t="shared" si="4"/>
        <v>0</v>
      </c>
      <c r="AE13" s="105">
        <f t="shared" si="5"/>
        <v>0</v>
      </c>
      <c r="AF13" s="105">
        <f t="shared" si="6"/>
        <v>0</v>
      </c>
      <c r="AG13" s="105">
        <f t="shared" si="7"/>
        <v>0</v>
      </c>
      <c r="AH13" s="105">
        <f t="shared" si="8"/>
        <v>0</v>
      </c>
      <c r="AI13" s="105">
        <f t="shared" si="9"/>
        <v>0</v>
      </c>
      <c r="AJ13" s="105">
        <f t="shared" si="10"/>
        <v>0</v>
      </c>
      <c r="AK13" s="105">
        <f t="shared" si="11"/>
        <v>0</v>
      </c>
      <c r="AL13" s="105">
        <f t="shared" si="12"/>
        <v>0</v>
      </c>
      <c r="AM13" s="4"/>
      <c r="AN13" s="4">
        <f>'PPM Current'!AK13</f>
        <v>0</v>
      </c>
      <c r="AO13" s="4">
        <f>'PPM Current'!AL13</f>
        <v>0</v>
      </c>
      <c r="AP13" s="4"/>
      <c r="AQ13" s="105">
        <f t="shared" si="13"/>
        <v>0</v>
      </c>
      <c r="AR13" s="105">
        <f t="shared" si="14"/>
        <v>0</v>
      </c>
      <c r="AS13" s="105">
        <f t="shared" si="15"/>
        <v>0</v>
      </c>
      <c r="AT13" s="105">
        <f t="shared" si="16"/>
        <v>0</v>
      </c>
      <c r="AU13" s="105">
        <f t="shared" si="17"/>
        <v>0</v>
      </c>
      <c r="AV13" s="105">
        <f t="shared" si="18"/>
        <v>0</v>
      </c>
      <c r="AW13" s="105">
        <f t="shared" si="19"/>
        <v>0</v>
      </c>
      <c r="AX13" s="105">
        <f t="shared" si="20"/>
        <v>0</v>
      </c>
      <c r="AY13" s="105">
        <f t="shared" si="21"/>
        <v>0</v>
      </c>
      <c r="AZ13" s="105">
        <f t="shared" si="22"/>
        <v>0</v>
      </c>
      <c r="BA13" s="105">
        <f t="shared" si="23"/>
        <v>0</v>
      </c>
      <c r="BB13" s="105">
        <f t="shared" si="24"/>
        <v>0</v>
      </c>
    </row>
    <row r="14" spans="1:54" s="32" customFormat="1" ht="12.75" hidden="1">
      <c r="A14" s="31" t="str">
        <f>'PPM Current'!A14</f>
        <v>Ward 8</v>
      </c>
      <c r="B14" s="27">
        <f>'Estimated teams by TGR'!K12</f>
        <v>0</v>
      </c>
      <c r="C14" s="46">
        <f t="shared" si="25"/>
        <v>0.04</v>
      </c>
      <c r="D14" s="42">
        <f t="shared" si="26"/>
        <v>0</v>
      </c>
      <c r="E14" s="27">
        <f t="shared" si="27"/>
        <v>0</v>
      </c>
      <c r="F14" s="27">
        <f t="shared" si="33"/>
        <v>0</v>
      </c>
      <c r="G14" s="4"/>
      <c r="H14" s="20">
        <f t="shared" si="28"/>
        <v>0.5</v>
      </c>
      <c r="I14" s="20">
        <f t="shared" si="29"/>
        <v>0.5</v>
      </c>
      <c r="J14" s="4"/>
      <c r="K14" s="27">
        <f t="shared" si="30"/>
        <v>0</v>
      </c>
      <c r="L14" s="27">
        <f t="shared" si="31"/>
        <v>0</v>
      </c>
      <c r="M14" s="4"/>
      <c r="N14" s="46">
        <f t="shared" si="32"/>
        <v>0.07</v>
      </c>
      <c r="O14" s="46">
        <f t="shared" si="32"/>
        <v>0.16</v>
      </c>
      <c r="P14" s="46">
        <f t="shared" si="32"/>
        <v>0.16</v>
      </c>
      <c r="Q14" s="46">
        <f t="shared" si="32"/>
        <v>0.05</v>
      </c>
      <c r="R14" s="46">
        <f t="shared" si="32"/>
        <v>0.43</v>
      </c>
      <c r="S14" s="46">
        <f t="shared" si="32"/>
        <v>0.2</v>
      </c>
      <c r="T14" s="46">
        <f t="shared" si="32"/>
        <v>0.41</v>
      </c>
      <c r="U14" s="46">
        <f t="shared" si="32"/>
        <v>0.36</v>
      </c>
      <c r="V14" s="46">
        <f t="shared" si="32"/>
        <v>0.14</v>
      </c>
      <c r="W14" s="46">
        <f t="shared" si="32"/>
        <v>0.02</v>
      </c>
      <c r="X14" s="46">
        <f t="shared" si="32"/>
        <v>0</v>
      </c>
      <c r="Y14" s="46">
        <f t="shared" si="32"/>
        <v>0</v>
      </c>
      <c r="Z14" s="4"/>
      <c r="AA14" s="105">
        <f t="shared" si="1"/>
        <v>0</v>
      </c>
      <c r="AB14" s="105">
        <f t="shared" si="2"/>
        <v>0</v>
      </c>
      <c r="AC14" s="105">
        <f t="shared" si="3"/>
        <v>0</v>
      </c>
      <c r="AD14" s="105">
        <f t="shared" si="4"/>
        <v>0</v>
      </c>
      <c r="AE14" s="105">
        <f t="shared" si="5"/>
        <v>0</v>
      </c>
      <c r="AF14" s="105">
        <f t="shared" si="6"/>
        <v>0</v>
      </c>
      <c r="AG14" s="105">
        <f t="shared" si="7"/>
        <v>0</v>
      </c>
      <c r="AH14" s="105">
        <f t="shared" si="8"/>
        <v>0</v>
      </c>
      <c r="AI14" s="105">
        <f t="shared" si="9"/>
        <v>0</v>
      </c>
      <c r="AJ14" s="105">
        <f t="shared" si="10"/>
        <v>0</v>
      </c>
      <c r="AK14" s="105">
        <f t="shared" si="11"/>
        <v>0</v>
      </c>
      <c r="AL14" s="105">
        <f t="shared" si="12"/>
        <v>0</v>
      </c>
      <c r="AM14" s="4"/>
      <c r="AN14" s="4">
        <f>'PPM Current'!AK14</f>
        <v>0</v>
      </c>
      <c r="AO14" s="4">
        <f>'PPM Current'!AL14</f>
        <v>0</v>
      </c>
      <c r="AP14" s="4"/>
      <c r="AQ14" s="105">
        <f t="shared" si="13"/>
        <v>0</v>
      </c>
      <c r="AR14" s="105">
        <f t="shared" si="14"/>
        <v>0</v>
      </c>
      <c r="AS14" s="105">
        <f t="shared" si="15"/>
        <v>0</v>
      </c>
      <c r="AT14" s="105">
        <f t="shared" si="16"/>
        <v>0</v>
      </c>
      <c r="AU14" s="105">
        <f t="shared" si="17"/>
        <v>0</v>
      </c>
      <c r="AV14" s="105">
        <f t="shared" si="18"/>
        <v>0</v>
      </c>
      <c r="AW14" s="105">
        <f t="shared" si="19"/>
        <v>0</v>
      </c>
      <c r="AX14" s="105">
        <f t="shared" si="20"/>
        <v>0</v>
      </c>
      <c r="AY14" s="105">
        <f t="shared" si="21"/>
        <v>0</v>
      </c>
      <c r="AZ14" s="105">
        <f t="shared" si="22"/>
        <v>0</v>
      </c>
      <c r="BA14" s="105">
        <f t="shared" si="23"/>
        <v>0</v>
      </c>
      <c r="BB14" s="105">
        <f t="shared" si="24"/>
        <v>0</v>
      </c>
    </row>
    <row r="15" spans="1:54" s="32" customFormat="1" ht="12.75" hidden="1">
      <c r="A15" s="31" t="str">
        <f>'PPM Current'!A15</f>
        <v>Ward 9</v>
      </c>
      <c r="B15" s="27">
        <f>'Estimated teams by TGR'!K13</f>
        <v>0</v>
      </c>
      <c r="C15" s="46">
        <f t="shared" si="25"/>
        <v>0.04</v>
      </c>
      <c r="D15" s="42">
        <f t="shared" si="26"/>
        <v>0</v>
      </c>
      <c r="E15" s="27">
        <f t="shared" si="27"/>
        <v>0</v>
      </c>
      <c r="F15" s="27">
        <f t="shared" si="33"/>
        <v>0</v>
      </c>
      <c r="G15" s="4"/>
      <c r="H15" s="20">
        <f t="shared" si="28"/>
        <v>0.5</v>
      </c>
      <c r="I15" s="20">
        <f t="shared" si="29"/>
        <v>0.5</v>
      </c>
      <c r="J15" s="4"/>
      <c r="K15" s="27">
        <f t="shared" si="30"/>
        <v>0</v>
      </c>
      <c r="L15" s="27">
        <f t="shared" si="31"/>
        <v>0</v>
      </c>
      <c r="M15" s="4"/>
      <c r="N15" s="46">
        <f t="shared" si="32"/>
        <v>0.07</v>
      </c>
      <c r="O15" s="46">
        <f t="shared" si="32"/>
        <v>0.16</v>
      </c>
      <c r="P15" s="46">
        <f t="shared" si="32"/>
        <v>0.16</v>
      </c>
      <c r="Q15" s="46">
        <f t="shared" si="32"/>
        <v>0.05</v>
      </c>
      <c r="R15" s="46">
        <f t="shared" si="32"/>
        <v>0.43</v>
      </c>
      <c r="S15" s="46">
        <f t="shared" si="32"/>
        <v>0.2</v>
      </c>
      <c r="T15" s="46">
        <f t="shared" si="32"/>
        <v>0.41</v>
      </c>
      <c r="U15" s="46">
        <f t="shared" si="32"/>
        <v>0.36</v>
      </c>
      <c r="V15" s="46">
        <f t="shared" si="32"/>
        <v>0.14</v>
      </c>
      <c r="W15" s="46">
        <f t="shared" si="32"/>
        <v>0.02</v>
      </c>
      <c r="X15" s="46">
        <f t="shared" si="32"/>
        <v>0</v>
      </c>
      <c r="Y15" s="46">
        <f t="shared" si="32"/>
        <v>0</v>
      </c>
      <c r="Z15" s="4"/>
      <c r="AA15" s="105">
        <f t="shared" si="1"/>
        <v>0</v>
      </c>
      <c r="AB15" s="105">
        <f t="shared" si="2"/>
        <v>0</v>
      </c>
      <c r="AC15" s="105">
        <f t="shared" si="3"/>
        <v>0</v>
      </c>
      <c r="AD15" s="105">
        <f t="shared" si="4"/>
        <v>0</v>
      </c>
      <c r="AE15" s="105">
        <f t="shared" si="5"/>
        <v>0</v>
      </c>
      <c r="AF15" s="105">
        <f t="shared" si="6"/>
        <v>0</v>
      </c>
      <c r="AG15" s="105">
        <f t="shared" si="7"/>
        <v>0</v>
      </c>
      <c r="AH15" s="105">
        <f t="shared" si="8"/>
        <v>0</v>
      </c>
      <c r="AI15" s="105">
        <f t="shared" si="9"/>
        <v>0</v>
      </c>
      <c r="AJ15" s="105">
        <f t="shared" si="10"/>
        <v>0</v>
      </c>
      <c r="AK15" s="105">
        <f t="shared" si="11"/>
        <v>0</v>
      </c>
      <c r="AL15" s="105">
        <f t="shared" si="12"/>
        <v>0</v>
      </c>
      <c r="AM15" s="4"/>
      <c r="AN15" s="4">
        <f>'PPM Current'!AK15</f>
        <v>0</v>
      </c>
      <c r="AO15" s="4">
        <f>'PPM Current'!AL15</f>
        <v>0</v>
      </c>
      <c r="AP15" s="4"/>
      <c r="AQ15" s="105">
        <f t="shared" si="13"/>
        <v>0</v>
      </c>
      <c r="AR15" s="105">
        <f t="shared" si="14"/>
        <v>0</v>
      </c>
      <c r="AS15" s="105">
        <f t="shared" si="15"/>
        <v>0</v>
      </c>
      <c r="AT15" s="105">
        <f t="shared" si="16"/>
        <v>0</v>
      </c>
      <c r="AU15" s="105">
        <f t="shared" si="17"/>
        <v>0</v>
      </c>
      <c r="AV15" s="105">
        <f t="shared" si="18"/>
        <v>0</v>
      </c>
      <c r="AW15" s="105">
        <f t="shared" si="19"/>
        <v>0</v>
      </c>
      <c r="AX15" s="105">
        <f t="shared" si="20"/>
        <v>0</v>
      </c>
      <c r="AY15" s="105">
        <f t="shared" si="21"/>
        <v>0</v>
      </c>
      <c r="AZ15" s="105">
        <f t="shared" si="22"/>
        <v>0</v>
      </c>
      <c r="BA15" s="105">
        <f t="shared" si="23"/>
        <v>0</v>
      </c>
      <c r="BB15" s="105">
        <f t="shared" si="24"/>
        <v>0</v>
      </c>
    </row>
    <row r="16" spans="1:54" s="32" customFormat="1" ht="12.75" hidden="1">
      <c r="A16" s="31" t="str">
        <f>'PPM Current'!A16</f>
        <v>Ward 10</v>
      </c>
      <c r="B16" s="27">
        <f>'Estimated teams by TGR'!K14</f>
        <v>0</v>
      </c>
      <c r="C16" s="46">
        <f t="shared" si="25"/>
        <v>0.04</v>
      </c>
      <c r="D16" s="42">
        <f t="shared" si="26"/>
        <v>0</v>
      </c>
      <c r="E16" s="27">
        <f t="shared" si="27"/>
        <v>0</v>
      </c>
      <c r="F16" s="27">
        <f>D16*F$32</f>
        <v>0</v>
      </c>
      <c r="G16" s="4"/>
      <c r="H16" s="20">
        <f t="shared" si="28"/>
        <v>0.5</v>
      </c>
      <c r="I16" s="20">
        <f t="shared" si="29"/>
        <v>0.5</v>
      </c>
      <c r="J16" s="4"/>
      <c r="K16" s="27">
        <f t="shared" si="30"/>
        <v>0</v>
      </c>
      <c r="L16" s="27">
        <f t="shared" si="31"/>
        <v>0</v>
      </c>
      <c r="M16" s="4"/>
      <c r="N16" s="46">
        <f t="shared" si="32"/>
        <v>0.07</v>
      </c>
      <c r="O16" s="46">
        <f t="shared" si="32"/>
        <v>0.16</v>
      </c>
      <c r="P16" s="46">
        <f t="shared" si="32"/>
        <v>0.16</v>
      </c>
      <c r="Q16" s="46">
        <f t="shared" si="32"/>
        <v>0.05</v>
      </c>
      <c r="R16" s="46">
        <f t="shared" si="32"/>
        <v>0.43</v>
      </c>
      <c r="S16" s="46">
        <f t="shared" si="32"/>
        <v>0.2</v>
      </c>
      <c r="T16" s="46">
        <f t="shared" si="32"/>
        <v>0.41</v>
      </c>
      <c r="U16" s="46">
        <f t="shared" si="32"/>
        <v>0.36</v>
      </c>
      <c r="V16" s="46">
        <f t="shared" si="32"/>
        <v>0.14</v>
      </c>
      <c r="W16" s="46">
        <f t="shared" si="32"/>
        <v>0.02</v>
      </c>
      <c r="X16" s="46">
        <f t="shared" si="32"/>
        <v>0</v>
      </c>
      <c r="Y16" s="46">
        <f t="shared" si="32"/>
        <v>0</v>
      </c>
      <c r="Z16" s="4"/>
      <c r="AA16" s="105">
        <f t="shared" si="1"/>
        <v>0</v>
      </c>
      <c r="AB16" s="105">
        <f t="shared" si="2"/>
        <v>0</v>
      </c>
      <c r="AC16" s="105">
        <f t="shared" si="3"/>
        <v>0</v>
      </c>
      <c r="AD16" s="105">
        <f t="shared" si="4"/>
        <v>0</v>
      </c>
      <c r="AE16" s="105">
        <f t="shared" si="5"/>
        <v>0</v>
      </c>
      <c r="AF16" s="105">
        <f t="shared" si="6"/>
        <v>0</v>
      </c>
      <c r="AG16" s="105">
        <f t="shared" si="7"/>
        <v>0</v>
      </c>
      <c r="AH16" s="105">
        <f t="shared" si="8"/>
        <v>0</v>
      </c>
      <c r="AI16" s="105">
        <f t="shared" si="9"/>
        <v>0</v>
      </c>
      <c r="AJ16" s="105">
        <f t="shared" si="10"/>
        <v>0</v>
      </c>
      <c r="AK16" s="105">
        <f t="shared" si="11"/>
        <v>0</v>
      </c>
      <c r="AL16" s="105">
        <f t="shared" si="12"/>
        <v>0</v>
      </c>
      <c r="AM16" s="4"/>
      <c r="AN16" s="4">
        <f>'PPM Current'!AK16</f>
        <v>0</v>
      </c>
      <c r="AO16" s="4">
        <f>'PPM Current'!AL16</f>
        <v>0</v>
      </c>
      <c r="AP16" s="4"/>
      <c r="AQ16" s="105">
        <f t="shared" si="13"/>
        <v>0</v>
      </c>
      <c r="AR16" s="105">
        <f t="shared" si="14"/>
        <v>0</v>
      </c>
      <c r="AS16" s="105">
        <f t="shared" si="15"/>
        <v>0</v>
      </c>
      <c r="AT16" s="105">
        <f t="shared" si="16"/>
        <v>0</v>
      </c>
      <c r="AU16" s="105">
        <f t="shared" si="17"/>
        <v>0</v>
      </c>
      <c r="AV16" s="105">
        <f t="shared" si="18"/>
        <v>0</v>
      </c>
      <c r="AW16" s="105">
        <f t="shared" si="19"/>
        <v>0</v>
      </c>
      <c r="AX16" s="105">
        <f t="shared" si="20"/>
        <v>0</v>
      </c>
      <c r="AY16" s="105">
        <f t="shared" si="21"/>
        <v>0</v>
      </c>
      <c r="AZ16" s="105">
        <f t="shared" si="22"/>
        <v>0</v>
      </c>
      <c r="BA16" s="105">
        <f t="shared" si="23"/>
        <v>0</v>
      </c>
      <c r="BB16" s="105">
        <f t="shared" si="24"/>
        <v>0</v>
      </c>
    </row>
    <row r="17" spans="1:54" s="32" customFormat="1" ht="12.75" hidden="1">
      <c r="A17" s="31" t="str">
        <f>'PPM Current'!A17</f>
        <v>Ward 11</v>
      </c>
      <c r="B17" s="27">
        <f>'Estimated teams by TGR'!K15</f>
        <v>0</v>
      </c>
      <c r="C17" s="46">
        <f t="shared" si="25"/>
        <v>0.04</v>
      </c>
      <c r="D17" s="42">
        <f t="shared" si="26"/>
        <v>0</v>
      </c>
      <c r="E17" s="27">
        <f t="shared" si="27"/>
        <v>0</v>
      </c>
      <c r="F17" s="27">
        <f t="shared" si="33"/>
        <v>0</v>
      </c>
      <c r="G17" s="4"/>
      <c r="H17" s="20">
        <f t="shared" si="28"/>
        <v>0.5</v>
      </c>
      <c r="I17" s="20">
        <f t="shared" si="29"/>
        <v>0.5</v>
      </c>
      <c r="J17" s="4"/>
      <c r="K17" s="27">
        <f t="shared" si="30"/>
        <v>0</v>
      </c>
      <c r="L17" s="27">
        <f t="shared" si="31"/>
        <v>0</v>
      </c>
      <c r="M17" s="4"/>
      <c r="N17" s="46">
        <f t="shared" si="32"/>
        <v>0.07</v>
      </c>
      <c r="O17" s="46">
        <f t="shared" si="32"/>
        <v>0.16</v>
      </c>
      <c r="P17" s="46">
        <f t="shared" si="32"/>
        <v>0.16</v>
      </c>
      <c r="Q17" s="46">
        <f t="shared" si="32"/>
        <v>0.05</v>
      </c>
      <c r="R17" s="46">
        <f t="shared" si="32"/>
        <v>0.43</v>
      </c>
      <c r="S17" s="46">
        <f t="shared" si="32"/>
        <v>0.2</v>
      </c>
      <c r="T17" s="46">
        <f t="shared" si="32"/>
        <v>0.41</v>
      </c>
      <c r="U17" s="46">
        <f t="shared" si="32"/>
        <v>0.36</v>
      </c>
      <c r="V17" s="46">
        <f t="shared" si="32"/>
        <v>0.14</v>
      </c>
      <c r="W17" s="46">
        <f t="shared" si="32"/>
        <v>0.02</v>
      </c>
      <c r="X17" s="46">
        <f t="shared" si="32"/>
        <v>0</v>
      </c>
      <c r="Y17" s="46">
        <f t="shared" si="32"/>
        <v>0</v>
      </c>
      <c r="Z17" s="4"/>
      <c r="AA17" s="105">
        <f t="shared" si="1"/>
        <v>0</v>
      </c>
      <c r="AB17" s="105">
        <f t="shared" si="2"/>
        <v>0</v>
      </c>
      <c r="AC17" s="105">
        <f t="shared" si="3"/>
        <v>0</v>
      </c>
      <c r="AD17" s="105">
        <f t="shared" si="4"/>
        <v>0</v>
      </c>
      <c r="AE17" s="105">
        <f t="shared" si="5"/>
        <v>0</v>
      </c>
      <c r="AF17" s="105">
        <f t="shared" si="6"/>
        <v>0</v>
      </c>
      <c r="AG17" s="105">
        <f t="shared" si="7"/>
        <v>0</v>
      </c>
      <c r="AH17" s="105">
        <f t="shared" si="8"/>
        <v>0</v>
      </c>
      <c r="AI17" s="105">
        <f t="shared" si="9"/>
        <v>0</v>
      </c>
      <c r="AJ17" s="105">
        <f t="shared" si="10"/>
        <v>0</v>
      </c>
      <c r="AK17" s="105">
        <f t="shared" si="11"/>
        <v>0</v>
      </c>
      <c r="AL17" s="105">
        <f t="shared" si="12"/>
        <v>0</v>
      </c>
      <c r="AM17" s="4"/>
      <c r="AN17" s="4">
        <f>'PPM Current'!AK17</f>
        <v>0</v>
      </c>
      <c r="AO17" s="4">
        <f>'PPM Current'!AL17</f>
        <v>0</v>
      </c>
      <c r="AP17" s="4"/>
      <c r="AQ17" s="105">
        <f t="shared" si="13"/>
        <v>0</v>
      </c>
      <c r="AR17" s="105">
        <f t="shared" si="14"/>
        <v>0</v>
      </c>
      <c r="AS17" s="105">
        <f t="shared" si="15"/>
        <v>0</v>
      </c>
      <c r="AT17" s="105">
        <f t="shared" si="16"/>
        <v>0</v>
      </c>
      <c r="AU17" s="105">
        <f t="shared" si="17"/>
        <v>0</v>
      </c>
      <c r="AV17" s="105">
        <f t="shared" si="18"/>
        <v>0</v>
      </c>
      <c r="AW17" s="105">
        <f t="shared" si="19"/>
        <v>0</v>
      </c>
      <c r="AX17" s="105">
        <f t="shared" si="20"/>
        <v>0</v>
      </c>
      <c r="AY17" s="105">
        <f t="shared" si="21"/>
        <v>0</v>
      </c>
      <c r="AZ17" s="105">
        <f t="shared" si="22"/>
        <v>0</v>
      </c>
      <c r="BA17" s="105">
        <f t="shared" si="23"/>
        <v>0</v>
      </c>
      <c r="BB17" s="105">
        <f t="shared" si="24"/>
        <v>0</v>
      </c>
    </row>
    <row r="18" spans="1:54" s="32" customFormat="1" ht="12.75" hidden="1">
      <c r="A18" s="31" t="str">
        <f>'PPM Current'!A18</f>
        <v>Ward 12</v>
      </c>
      <c r="B18" s="27">
        <f>'Estimated teams by TGR'!K16</f>
        <v>0</v>
      </c>
      <c r="C18" s="46">
        <f t="shared" si="25"/>
        <v>0.04</v>
      </c>
      <c r="D18" s="42">
        <f t="shared" si="26"/>
        <v>0</v>
      </c>
      <c r="E18" s="27">
        <f t="shared" si="27"/>
        <v>0</v>
      </c>
      <c r="F18" s="27">
        <f t="shared" si="33"/>
        <v>0</v>
      </c>
      <c r="G18" s="4"/>
      <c r="H18" s="20">
        <f t="shared" si="28"/>
        <v>0.5</v>
      </c>
      <c r="I18" s="20">
        <f t="shared" si="29"/>
        <v>0.5</v>
      </c>
      <c r="J18" s="4"/>
      <c r="K18" s="27">
        <f t="shared" si="30"/>
        <v>0</v>
      </c>
      <c r="L18" s="27">
        <f t="shared" si="31"/>
        <v>0</v>
      </c>
      <c r="M18" s="4"/>
      <c r="N18" s="46">
        <f t="shared" si="32"/>
        <v>0.07</v>
      </c>
      <c r="O18" s="46">
        <f t="shared" si="32"/>
        <v>0.16</v>
      </c>
      <c r="P18" s="46">
        <f t="shared" si="32"/>
        <v>0.16</v>
      </c>
      <c r="Q18" s="46">
        <f t="shared" si="32"/>
        <v>0.05</v>
      </c>
      <c r="R18" s="46">
        <f t="shared" si="32"/>
        <v>0.43</v>
      </c>
      <c r="S18" s="46">
        <f t="shared" si="32"/>
        <v>0.2</v>
      </c>
      <c r="T18" s="46">
        <f t="shared" si="32"/>
        <v>0.41</v>
      </c>
      <c r="U18" s="46">
        <f t="shared" si="32"/>
        <v>0.36</v>
      </c>
      <c r="V18" s="46">
        <f t="shared" si="32"/>
        <v>0.14</v>
      </c>
      <c r="W18" s="46">
        <f t="shared" si="32"/>
        <v>0.02</v>
      </c>
      <c r="X18" s="46">
        <f t="shared" si="32"/>
        <v>0</v>
      </c>
      <c r="Y18" s="46">
        <f t="shared" si="32"/>
        <v>0</v>
      </c>
      <c r="Z18" s="4"/>
      <c r="AA18" s="105">
        <f t="shared" si="1"/>
        <v>0</v>
      </c>
      <c r="AB18" s="105">
        <f t="shared" si="2"/>
        <v>0</v>
      </c>
      <c r="AC18" s="105">
        <f t="shared" si="3"/>
        <v>0</v>
      </c>
      <c r="AD18" s="105">
        <f t="shared" si="4"/>
        <v>0</v>
      </c>
      <c r="AE18" s="105">
        <f t="shared" si="5"/>
        <v>0</v>
      </c>
      <c r="AF18" s="105">
        <f t="shared" si="6"/>
        <v>0</v>
      </c>
      <c r="AG18" s="105">
        <f t="shared" si="7"/>
        <v>0</v>
      </c>
      <c r="AH18" s="105">
        <f t="shared" si="8"/>
        <v>0</v>
      </c>
      <c r="AI18" s="105">
        <f t="shared" si="9"/>
        <v>0</v>
      </c>
      <c r="AJ18" s="105">
        <f t="shared" si="10"/>
        <v>0</v>
      </c>
      <c r="AK18" s="105">
        <f t="shared" si="11"/>
        <v>0</v>
      </c>
      <c r="AL18" s="105">
        <f t="shared" si="12"/>
        <v>0</v>
      </c>
      <c r="AM18" s="4"/>
      <c r="AN18" s="4">
        <f>'PPM Current'!AK18</f>
        <v>0</v>
      </c>
      <c r="AO18" s="4">
        <f>'PPM Current'!AL18</f>
        <v>0</v>
      </c>
      <c r="AP18" s="4"/>
      <c r="AQ18" s="105">
        <f t="shared" si="13"/>
        <v>0</v>
      </c>
      <c r="AR18" s="105">
        <f t="shared" si="14"/>
        <v>0</v>
      </c>
      <c r="AS18" s="105">
        <f t="shared" si="15"/>
        <v>0</v>
      </c>
      <c r="AT18" s="105">
        <f t="shared" si="16"/>
        <v>0</v>
      </c>
      <c r="AU18" s="105">
        <f t="shared" si="17"/>
        <v>0</v>
      </c>
      <c r="AV18" s="105">
        <f t="shared" si="18"/>
        <v>0</v>
      </c>
      <c r="AW18" s="105">
        <f t="shared" si="19"/>
        <v>0</v>
      </c>
      <c r="AX18" s="105">
        <f t="shared" si="20"/>
        <v>0</v>
      </c>
      <c r="AY18" s="105">
        <f t="shared" si="21"/>
        <v>0</v>
      </c>
      <c r="AZ18" s="105">
        <f t="shared" si="22"/>
        <v>0</v>
      </c>
      <c r="BA18" s="105">
        <f t="shared" si="23"/>
        <v>0</v>
      </c>
      <c r="BB18" s="105">
        <f t="shared" si="24"/>
        <v>0</v>
      </c>
    </row>
    <row r="19" spans="1:54" s="32" customFormat="1" ht="12.75" hidden="1">
      <c r="A19" s="31" t="str">
        <f>'PPM Current'!A19</f>
        <v>Ward 13</v>
      </c>
      <c r="B19" s="27">
        <f>'Estimated teams by TGR'!K17</f>
        <v>0</v>
      </c>
      <c r="C19" s="46">
        <f t="shared" si="25"/>
        <v>0.04</v>
      </c>
      <c r="D19" s="42">
        <f t="shared" si="26"/>
        <v>0</v>
      </c>
      <c r="E19" s="27">
        <f t="shared" si="27"/>
        <v>0</v>
      </c>
      <c r="F19" s="27">
        <f t="shared" si="33"/>
        <v>0</v>
      </c>
      <c r="G19" s="4"/>
      <c r="H19" s="20">
        <f t="shared" si="28"/>
        <v>0.5</v>
      </c>
      <c r="I19" s="20">
        <f t="shared" si="29"/>
        <v>0.5</v>
      </c>
      <c r="J19" s="4"/>
      <c r="K19" s="27">
        <f t="shared" si="30"/>
        <v>0</v>
      </c>
      <c r="L19" s="27">
        <f t="shared" si="31"/>
        <v>0</v>
      </c>
      <c r="M19" s="4"/>
      <c r="N19" s="46">
        <f t="shared" si="32"/>
        <v>0.07</v>
      </c>
      <c r="O19" s="46">
        <f t="shared" si="32"/>
        <v>0.16</v>
      </c>
      <c r="P19" s="46">
        <f t="shared" si="32"/>
        <v>0.16</v>
      </c>
      <c r="Q19" s="46">
        <f t="shared" si="32"/>
        <v>0.05</v>
      </c>
      <c r="R19" s="46">
        <f t="shared" si="32"/>
        <v>0.43</v>
      </c>
      <c r="S19" s="46">
        <f t="shared" si="32"/>
        <v>0.2</v>
      </c>
      <c r="T19" s="46">
        <f t="shared" si="32"/>
        <v>0.41</v>
      </c>
      <c r="U19" s="46">
        <f t="shared" si="32"/>
        <v>0.36</v>
      </c>
      <c r="V19" s="46">
        <f t="shared" si="32"/>
        <v>0.14</v>
      </c>
      <c r="W19" s="46">
        <f t="shared" si="32"/>
        <v>0.02</v>
      </c>
      <c r="X19" s="46">
        <f t="shared" si="32"/>
        <v>0</v>
      </c>
      <c r="Y19" s="46">
        <f t="shared" si="32"/>
        <v>0</v>
      </c>
      <c r="Z19" s="4"/>
      <c r="AA19" s="105">
        <f t="shared" si="1"/>
        <v>0</v>
      </c>
      <c r="AB19" s="105">
        <f t="shared" si="2"/>
        <v>0</v>
      </c>
      <c r="AC19" s="105">
        <f t="shared" si="3"/>
        <v>0</v>
      </c>
      <c r="AD19" s="105">
        <f t="shared" si="4"/>
        <v>0</v>
      </c>
      <c r="AE19" s="105">
        <f t="shared" si="5"/>
        <v>0</v>
      </c>
      <c r="AF19" s="105">
        <f t="shared" si="6"/>
        <v>0</v>
      </c>
      <c r="AG19" s="105">
        <f t="shared" si="7"/>
        <v>0</v>
      </c>
      <c r="AH19" s="105">
        <f t="shared" si="8"/>
        <v>0</v>
      </c>
      <c r="AI19" s="105">
        <f t="shared" si="9"/>
        <v>0</v>
      </c>
      <c r="AJ19" s="105">
        <f t="shared" si="10"/>
        <v>0</v>
      </c>
      <c r="AK19" s="105">
        <f t="shared" si="11"/>
        <v>0</v>
      </c>
      <c r="AL19" s="105">
        <f t="shared" si="12"/>
        <v>0</v>
      </c>
      <c r="AM19" s="4"/>
      <c r="AN19" s="4">
        <f>'PPM Current'!AK19</f>
        <v>0</v>
      </c>
      <c r="AO19" s="4">
        <f>'PPM Current'!AL19</f>
        <v>0</v>
      </c>
      <c r="AP19" s="4"/>
      <c r="AQ19" s="105">
        <f t="shared" si="13"/>
        <v>0</v>
      </c>
      <c r="AR19" s="105">
        <f t="shared" si="14"/>
        <v>0</v>
      </c>
      <c r="AS19" s="105">
        <f t="shared" si="15"/>
        <v>0</v>
      </c>
      <c r="AT19" s="105">
        <f t="shared" si="16"/>
        <v>0</v>
      </c>
      <c r="AU19" s="105">
        <f t="shared" si="17"/>
        <v>0</v>
      </c>
      <c r="AV19" s="105">
        <f t="shared" si="18"/>
        <v>0</v>
      </c>
      <c r="AW19" s="105">
        <f t="shared" si="19"/>
        <v>0</v>
      </c>
      <c r="AX19" s="105">
        <f t="shared" si="20"/>
        <v>0</v>
      </c>
      <c r="AY19" s="105">
        <f t="shared" si="21"/>
        <v>0</v>
      </c>
      <c r="AZ19" s="105">
        <f t="shared" si="22"/>
        <v>0</v>
      </c>
      <c r="BA19" s="105">
        <f t="shared" si="23"/>
        <v>0</v>
      </c>
      <c r="BB19" s="105">
        <f t="shared" si="24"/>
        <v>0</v>
      </c>
    </row>
    <row r="20" spans="1:54" s="32" customFormat="1" ht="12.75" hidden="1">
      <c r="A20" s="31" t="str">
        <f>'PPM Current'!A20</f>
        <v>Ward 14</v>
      </c>
      <c r="B20" s="27">
        <f>'Estimated teams by TGR'!K18</f>
        <v>0</v>
      </c>
      <c r="C20" s="46">
        <f t="shared" si="25"/>
        <v>0.04</v>
      </c>
      <c r="D20" s="42">
        <f t="shared" si="26"/>
        <v>0</v>
      </c>
      <c r="E20" s="27">
        <f t="shared" si="27"/>
        <v>0</v>
      </c>
      <c r="F20" s="27">
        <f t="shared" si="33"/>
        <v>0</v>
      </c>
      <c r="G20" s="4"/>
      <c r="H20" s="20">
        <f t="shared" si="28"/>
        <v>0.5</v>
      </c>
      <c r="I20" s="20">
        <f t="shared" si="29"/>
        <v>0.5</v>
      </c>
      <c r="J20" s="4"/>
      <c r="K20" s="27">
        <f t="shared" si="30"/>
        <v>0</v>
      </c>
      <c r="L20" s="27">
        <f t="shared" si="31"/>
        <v>0</v>
      </c>
      <c r="M20" s="4"/>
      <c r="N20" s="46">
        <f t="shared" si="32"/>
        <v>0.07</v>
      </c>
      <c r="O20" s="46">
        <f t="shared" si="32"/>
        <v>0.16</v>
      </c>
      <c r="P20" s="46">
        <f t="shared" si="32"/>
        <v>0.16</v>
      </c>
      <c r="Q20" s="46">
        <f t="shared" si="32"/>
        <v>0.05</v>
      </c>
      <c r="R20" s="46">
        <f t="shared" si="32"/>
        <v>0.43</v>
      </c>
      <c r="S20" s="46">
        <f t="shared" si="32"/>
        <v>0.2</v>
      </c>
      <c r="T20" s="46">
        <f t="shared" si="32"/>
        <v>0.41</v>
      </c>
      <c r="U20" s="46">
        <f t="shared" si="32"/>
        <v>0.36</v>
      </c>
      <c r="V20" s="46">
        <f t="shared" si="32"/>
        <v>0.14</v>
      </c>
      <c r="W20" s="46">
        <f t="shared" si="32"/>
        <v>0.02</v>
      </c>
      <c r="X20" s="46">
        <f t="shared" si="32"/>
        <v>0</v>
      </c>
      <c r="Y20" s="46">
        <f t="shared" si="32"/>
        <v>0</v>
      </c>
      <c r="Z20" s="4"/>
      <c r="AA20" s="105">
        <f t="shared" si="1"/>
        <v>0</v>
      </c>
      <c r="AB20" s="105">
        <f t="shared" si="2"/>
        <v>0</v>
      </c>
      <c r="AC20" s="105">
        <f t="shared" si="3"/>
        <v>0</v>
      </c>
      <c r="AD20" s="105">
        <f t="shared" si="4"/>
        <v>0</v>
      </c>
      <c r="AE20" s="105">
        <f t="shared" si="5"/>
        <v>0</v>
      </c>
      <c r="AF20" s="105">
        <f t="shared" si="6"/>
        <v>0</v>
      </c>
      <c r="AG20" s="105">
        <f t="shared" si="7"/>
        <v>0</v>
      </c>
      <c r="AH20" s="105">
        <f t="shared" si="8"/>
        <v>0</v>
      </c>
      <c r="AI20" s="105">
        <f t="shared" si="9"/>
        <v>0</v>
      </c>
      <c r="AJ20" s="105">
        <f t="shared" si="10"/>
        <v>0</v>
      </c>
      <c r="AK20" s="105">
        <f t="shared" si="11"/>
        <v>0</v>
      </c>
      <c r="AL20" s="105">
        <f t="shared" si="12"/>
        <v>0</v>
      </c>
      <c r="AM20" s="4"/>
      <c r="AN20" s="4">
        <f>'PPM Current'!AK20</f>
        <v>0</v>
      </c>
      <c r="AO20" s="4">
        <f>'PPM Current'!AL20</f>
        <v>0</v>
      </c>
      <c r="AP20" s="4"/>
      <c r="AQ20" s="105">
        <f t="shared" si="13"/>
        <v>0</v>
      </c>
      <c r="AR20" s="105">
        <f t="shared" si="14"/>
        <v>0</v>
      </c>
      <c r="AS20" s="105">
        <f t="shared" si="15"/>
        <v>0</v>
      </c>
      <c r="AT20" s="105">
        <f t="shared" si="16"/>
        <v>0</v>
      </c>
      <c r="AU20" s="105">
        <f t="shared" si="17"/>
        <v>0</v>
      </c>
      <c r="AV20" s="105">
        <f t="shared" si="18"/>
        <v>0</v>
      </c>
      <c r="AW20" s="105">
        <f t="shared" si="19"/>
        <v>0</v>
      </c>
      <c r="AX20" s="105">
        <f t="shared" si="20"/>
        <v>0</v>
      </c>
      <c r="AY20" s="105">
        <f t="shared" si="21"/>
        <v>0</v>
      </c>
      <c r="AZ20" s="105">
        <f t="shared" si="22"/>
        <v>0</v>
      </c>
      <c r="BA20" s="105">
        <f t="shared" si="23"/>
        <v>0</v>
      </c>
      <c r="BB20" s="105">
        <f t="shared" si="24"/>
        <v>0</v>
      </c>
    </row>
    <row r="21" spans="1:54" s="32" customFormat="1" ht="12.75" hidden="1">
      <c r="A21" s="31" t="str">
        <f>'PPM Current'!A21</f>
        <v>Ward 15</v>
      </c>
      <c r="B21" s="27">
        <f>'Estimated teams by TGR'!K19</f>
        <v>0</v>
      </c>
      <c r="C21" s="46">
        <f t="shared" si="25"/>
        <v>0.04</v>
      </c>
      <c r="D21" s="42">
        <f t="shared" si="26"/>
        <v>0</v>
      </c>
      <c r="E21" s="27">
        <f t="shared" si="27"/>
        <v>0</v>
      </c>
      <c r="F21" s="27">
        <f t="shared" si="33"/>
        <v>0</v>
      </c>
      <c r="G21" s="4"/>
      <c r="H21" s="20">
        <f t="shared" si="28"/>
        <v>0.5</v>
      </c>
      <c r="I21" s="20">
        <f t="shared" si="29"/>
        <v>0.5</v>
      </c>
      <c r="J21" s="4"/>
      <c r="K21" s="27">
        <f t="shared" si="30"/>
        <v>0</v>
      </c>
      <c r="L21" s="27">
        <f t="shared" si="31"/>
        <v>0</v>
      </c>
      <c r="M21" s="4"/>
      <c r="N21" s="46">
        <f t="shared" si="32"/>
        <v>0.07</v>
      </c>
      <c r="O21" s="46">
        <f t="shared" si="32"/>
        <v>0.16</v>
      </c>
      <c r="P21" s="46">
        <f t="shared" si="32"/>
        <v>0.16</v>
      </c>
      <c r="Q21" s="46">
        <f t="shared" si="32"/>
        <v>0.05</v>
      </c>
      <c r="R21" s="46">
        <f t="shared" si="32"/>
        <v>0.43</v>
      </c>
      <c r="S21" s="46">
        <f t="shared" si="32"/>
        <v>0.2</v>
      </c>
      <c r="T21" s="46">
        <f t="shared" si="32"/>
        <v>0.41</v>
      </c>
      <c r="U21" s="46">
        <f t="shared" si="32"/>
        <v>0.36</v>
      </c>
      <c r="V21" s="46">
        <f t="shared" si="32"/>
        <v>0.14</v>
      </c>
      <c r="W21" s="46">
        <f t="shared" si="32"/>
        <v>0.02</v>
      </c>
      <c r="X21" s="46">
        <f t="shared" si="32"/>
        <v>0</v>
      </c>
      <c r="Y21" s="46">
        <f t="shared" si="32"/>
        <v>0</v>
      </c>
      <c r="Z21" s="4"/>
      <c r="AA21" s="105">
        <f t="shared" si="1"/>
        <v>0</v>
      </c>
      <c r="AB21" s="105">
        <f t="shared" si="2"/>
        <v>0</v>
      </c>
      <c r="AC21" s="105">
        <f t="shared" si="3"/>
        <v>0</v>
      </c>
      <c r="AD21" s="105">
        <f t="shared" si="4"/>
        <v>0</v>
      </c>
      <c r="AE21" s="105">
        <f t="shared" si="5"/>
        <v>0</v>
      </c>
      <c r="AF21" s="105">
        <f t="shared" si="6"/>
        <v>0</v>
      </c>
      <c r="AG21" s="105">
        <f t="shared" si="7"/>
        <v>0</v>
      </c>
      <c r="AH21" s="105">
        <f t="shared" si="8"/>
        <v>0</v>
      </c>
      <c r="AI21" s="105">
        <f t="shared" si="9"/>
        <v>0</v>
      </c>
      <c r="AJ21" s="105">
        <f t="shared" si="10"/>
        <v>0</v>
      </c>
      <c r="AK21" s="105">
        <f t="shared" si="11"/>
        <v>0</v>
      </c>
      <c r="AL21" s="105">
        <f t="shared" si="12"/>
        <v>0</v>
      </c>
      <c r="AM21" s="4"/>
      <c r="AN21" s="4">
        <f>'PPM Current'!AK21</f>
        <v>0</v>
      </c>
      <c r="AO21" s="4">
        <f>'PPM Current'!AL21</f>
        <v>0</v>
      </c>
      <c r="AP21" s="4"/>
      <c r="AQ21" s="105">
        <f t="shared" si="13"/>
        <v>0</v>
      </c>
      <c r="AR21" s="105">
        <f t="shared" si="14"/>
        <v>0</v>
      </c>
      <c r="AS21" s="105">
        <f t="shared" si="15"/>
        <v>0</v>
      </c>
      <c r="AT21" s="105">
        <f t="shared" si="16"/>
        <v>0</v>
      </c>
      <c r="AU21" s="105">
        <f t="shared" si="17"/>
        <v>0</v>
      </c>
      <c r="AV21" s="105">
        <f t="shared" si="18"/>
        <v>0</v>
      </c>
      <c r="AW21" s="105">
        <f t="shared" si="19"/>
        <v>0</v>
      </c>
      <c r="AX21" s="105">
        <f t="shared" si="20"/>
        <v>0</v>
      </c>
      <c r="AY21" s="105">
        <f t="shared" si="21"/>
        <v>0</v>
      </c>
      <c r="AZ21" s="105">
        <f t="shared" si="22"/>
        <v>0</v>
      </c>
      <c r="BA21" s="105">
        <f t="shared" si="23"/>
        <v>0</v>
      </c>
      <c r="BB21" s="105">
        <f t="shared" si="24"/>
        <v>0</v>
      </c>
    </row>
    <row r="22" spans="1:54" s="32" customFormat="1" ht="12.75" hidden="1">
      <c r="A22" s="31" t="str">
        <f>'PPM Current'!A22</f>
        <v>Ward 16</v>
      </c>
      <c r="B22" s="27">
        <f>'Estimated teams by TGR'!K20</f>
        <v>0</v>
      </c>
      <c r="C22" s="46">
        <f t="shared" si="25"/>
        <v>0.04</v>
      </c>
      <c r="D22" s="42">
        <f t="shared" si="26"/>
        <v>0</v>
      </c>
      <c r="E22" s="27">
        <f t="shared" si="27"/>
        <v>0</v>
      </c>
      <c r="F22" s="27">
        <f t="shared" si="33"/>
        <v>0</v>
      </c>
      <c r="G22" s="4"/>
      <c r="H22" s="20">
        <f t="shared" si="28"/>
        <v>0.5</v>
      </c>
      <c r="I22" s="20">
        <f t="shared" si="29"/>
        <v>0.5</v>
      </c>
      <c r="J22" s="4"/>
      <c r="K22" s="27">
        <f t="shared" si="30"/>
        <v>0</v>
      </c>
      <c r="L22" s="27">
        <f t="shared" si="31"/>
        <v>0</v>
      </c>
      <c r="M22" s="4"/>
      <c r="N22" s="46">
        <f t="shared" si="32"/>
        <v>0.07</v>
      </c>
      <c r="O22" s="46">
        <f t="shared" si="32"/>
        <v>0.16</v>
      </c>
      <c r="P22" s="46">
        <f t="shared" si="32"/>
        <v>0.16</v>
      </c>
      <c r="Q22" s="46">
        <f t="shared" si="32"/>
        <v>0.05</v>
      </c>
      <c r="R22" s="46">
        <f t="shared" si="32"/>
        <v>0.43</v>
      </c>
      <c r="S22" s="46">
        <f t="shared" si="32"/>
        <v>0.2</v>
      </c>
      <c r="T22" s="46">
        <f t="shared" si="32"/>
        <v>0.41</v>
      </c>
      <c r="U22" s="46">
        <f t="shared" si="32"/>
        <v>0.36</v>
      </c>
      <c r="V22" s="46">
        <f t="shared" si="32"/>
        <v>0.14</v>
      </c>
      <c r="W22" s="46">
        <f t="shared" si="32"/>
        <v>0.02</v>
      </c>
      <c r="X22" s="46">
        <f t="shared" si="32"/>
        <v>0</v>
      </c>
      <c r="Y22" s="46">
        <f t="shared" si="32"/>
        <v>0</v>
      </c>
      <c r="Z22" s="4"/>
      <c r="AA22" s="105">
        <f t="shared" si="1"/>
        <v>0</v>
      </c>
      <c r="AB22" s="105">
        <f t="shared" si="2"/>
        <v>0</v>
      </c>
      <c r="AC22" s="105">
        <f t="shared" si="3"/>
        <v>0</v>
      </c>
      <c r="AD22" s="105">
        <f t="shared" si="4"/>
        <v>0</v>
      </c>
      <c r="AE22" s="105">
        <f t="shared" si="5"/>
        <v>0</v>
      </c>
      <c r="AF22" s="105">
        <f t="shared" si="6"/>
        <v>0</v>
      </c>
      <c r="AG22" s="105">
        <f t="shared" si="7"/>
        <v>0</v>
      </c>
      <c r="AH22" s="105">
        <f t="shared" si="8"/>
        <v>0</v>
      </c>
      <c r="AI22" s="105">
        <f t="shared" si="9"/>
        <v>0</v>
      </c>
      <c r="AJ22" s="105">
        <f t="shared" si="10"/>
        <v>0</v>
      </c>
      <c r="AK22" s="105">
        <f t="shared" si="11"/>
        <v>0</v>
      </c>
      <c r="AL22" s="105">
        <f t="shared" si="12"/>
        <v>0</v>
      </c>
      <c r="AM22" s="4"/>
      <c r="AN22" s="4">
        <f>'PPM Current'!AK22</f>
        <v>0</v>
      </c>
      <c r="AO22" s="4">
        <f>'PPM Current'!AL22</f>
        <v>0</v>
      </c>
      <c r="AP22" s="4"/>
      <c r="AQ22" s="105">
        <f t="shared" si="13"/>
        <v>0</v>
      </c>
      <c r="AR22" s="105">
        <f t="shared" si="14"/>
        <v>0</v>
      </c>
      <c r="AS22" s="105">
        <f t="shared" si="15"/>
        <v>0</v>
      </c>
      <c r="AT22" s="105">
        <f t="shared" si="16"/>
        <v>0</v>
      </c>
      <c r="AU22" s="105">
        <f t="shared" si="17"/>
        <v>0</v>
      </c>
      <c r="AV22" s="105">
        <f t="shared" si="18"/>
        <v>0</v>
      </c>
      <c r="AW22" s="105">
        <f t="shared" si="19"/>
        <v>0</v>
      </c>
      <c r="AX22" s="105">
        <f t="shared" si="20"/>
        <v>0</v>
      </c>
      <c r="AY22" s="105">
        <f t="shared" si="21"/>
        <v>0</v>
      </c>
      <c r="AZ22" s="105">
        <f t="shared" si="22"/>
        <v>0</v>
      </c>
      <c r="BA22" s="105">
        <f t="shared" si="23"/>
        <v>0</v>
      </c>
      <c r="BB22" s="105">
        <f t="shared" si="24"/>
        <v>0</v>
      </c>
    </row>
    <row r="23" spans="1:54" s="32" customFormat="1" ht="12.75" hidden="1">
      <c r="A23" s="31" t="str">
        <f>'PPM Current'!A23</f>
        <v>Ward 17</v>
      </c>
      <c r="B23" s="27">
        <f>'Estimated teams by TGR'!K21</f>
        <v>0</v>
      </c>
      <c r="C23" s="46">
        <f t="shared" si="25"/>
        <v>0.04</v>
      </c>
      <c r="D23" s="42">
        <f t="shared" si="26"/>
        <v>0</v>
      </c>
      <c r="E23" s="27">
        <f t="shared" si="27"/>
        <v>0</v>
      </c>
      <c r="F23" s="27">
        <f t="shared" si="33"/>
        <v>0</v>
      </c>
      <c r="G23" s="4"/>
      <c r="H23" s="20">
        <f t="shared" si="28"/>
        <v>0.5</v>
      </c>
      <c r="I23" s="20">
        <f t="shared" si="29"/>
        <v>0.5</v>
      </c>
      <c r="J23" s="4"/>
      <c r="K23" s="27">
        <f t="shared" si="30"/>
        <v>0</v>
      </c>
      <c r="L23" s="27">
        <f t="shared" si="31"/>
        <v>0</v>
      </c>
      <c r="M23" s="4"/>
      <c r="N23" s="46">
        <f t="shared" si="32"/>
        <v>0.07</v>
      </c>
      <c r="O23" s="46">
        <f t="shared" si="32"/>
        <v>0.16</v>
      </c>
      <c r="P23" s="46">
        <f t="shared" si="32"/>
        <v>0.16</v>
      </c>
      <c r="Q23" s="46">
        <f t="shared" si="32"/>
        <v>0.05</v>
      </c>
      <c r="R23" s="46">
        <f t="shared" si="32"/>
        <v>0.43</v>
      </c>
      <c r="S23" s="46">
        <f t="shared" si="32"/>
        <v>0.2</v>
      </c>
      <c r="T23" s="46">
        <f t="shared" si="32"/>
        <v>0.41</v>
      </c>
      <c r="U23" s="46">
        <f t="shared" si="32"/>
        <v>0.36</v>
      </c>
      <c r="V23" s="46">
        <f t="shared" si="32"/>
        <v>0.14</v>
      </c>
      <c r="W23" s="46">
        <f t="shared" si="32"/>
        <v>0.02</v>
      </c>
      <c r="X23" s="46">
        <f t="shared" si="32"/>
        <v>0</v>
      </c>
      <c r="Y23" s="46">
        <f t="shared" si="32"/>
        <v>0</v>
      </c>
      <c r="Z23" s="4"/>
      <c r="AA23" s="105">
        <f t="shared" si="1"/>
        <v>0</v>
      </c>
      <c r="AB23" s="105">
        <f t="shared" si="2"/>
        <v>0</v>
      </c>
      <c r="AC23" s="105">
        <f t="shared" si="3"/>
        <v>0</v>
      </c>
      <c r="AD23" s="105">
        <f t="shared" si="4"/>
        <v>0</v>
      </c>
      <c r="AE23" s="105">
        <f t="shared" si="5"/>
        <v>0</v>
      </c>
      <c r="AF23" s="105">
        <f t="shared" si="6"/>
        <v>0</v>
      </c>
      <c r="AG23" s="105">
        <f t="shared" si="7"/>
        <v>0</v>
      </c>
      <c r="AH23" s="105">
        <f t="shared" si="8"/>
        <v>0</v>
      </c>
      <c r="AI23" s="105">
        <f t="shared" si="9"/>
        <v>0</v>
      </c>
      <c r="AJ23" s="105">
        <f t="shared" si="10"/>
        <v>0</v>
      </c>
      <c r="AK23" s="105">
        <f t="shared" si="11"/>
        <v>0</v>
      </c>
      <c r="AL23" s="105">
        <f t="shared" si="12"/>
        <v>0</v>
      </c>
      <c r="AM23" s="4"/>
      <c r="AN23" s="4">
        <f>'PPM Current'!AK23</f>
        <v>0</v>
      </c>
      <c r="AO23" s="4">
        <f>'PPM Current'!AL23</f>
        <v>0</v>
      </c>
      <c r="AP23" s="4"/>
      <c r="AQ23" s="105">
        <f t="shared" si="13"/>
        <v>0</v>
      </c>
      <c r="AR23" s="105">
        <f t="shared" si="14"/>
        <v>0</v>
      </c>
      <c r="AS23" s="105">
        <f t="shared" si="15"/>
        <v>0</v>
      </c>
      <c r="AT23" s="105">
        <f t="shared" si="16"/>
        <v>0</v>
      </c>
      <c r="AU23" s="105">
        <f t="shared" si="17"/>
        <v>0</v>
      </c>
      <c r="AV23" s="105">
        <f t="shared" si="18"/>
        <v>0</v>
      </c>
      <c r="AW23" s="105">
        <f t="shared" si="19"/>
        <v>0</v>
      </c>
      <c r="AX23" s="105">
        <f t="shared" si="20"/>
        <v>0</v>
      </c>
      <c r="AY23" s="105">
        <f t="shared" si="21"/>
        <v>0</v>
      </c>
      <c r="AZ23" s="105">
        <f t="shared" si="22"/>
        <v>0</v>
      </c>
      <c r="BA23" s="105">
        <f t="shared" si="23"/>
        <v>0</v>
      </c>
      <c r="BB23" s="105">
        <f t="shared" si="24"/>
        <v>0</v>
      </c>
    </row>
    <row r="24" spans="1:54" s="32" customFormat="1" ht="12.75" hidden="1">
      <c r="A24" s="31" t="str">
        <f>'PPM Current'!A24</f>
        <v>Ward 18</v>
      </c>
      <c r="B24" s="27">
        <f>'Estimated teams by TGR'!K22</f>
        <v>0</v>
      </c>
      <c r="C24" s="46">
        <f t="shared" si="25"/>
        <v>0.04</v>
      </c>
      <c r="D24" s="42">
        <f t="shared" si="26"/>
        <v>0</v>
      </c>
      <c r="E24" s="27">
        <f t="shared" si="27"/>
        <v>0</v>
      </c>
      <c r="F24" s="27">
        <f t="shared" si="33"/>
        <v>0</v>
      </c>
      <c r="G24" s="4"/>
      <c r="H24" s="20">
        <f t="shared" si="28"/>
        <v>0.5</v>
      </c>
      <c r="I24" s="20">
        <f t="shared" si="29"/>
        <v>0.5</v>
      </c>
      <c r="J24" s="4"/>
      <c r="K24" s="27">
        <f t="shared" si="30"/>
        <v>0</v>
      </c>
      <c r="L24" s="27">
        <f t="shared" si="31"/>
        <v>0</v>
      </c>
      <c r="M24" s="4"/>
      <c r="N24" s="46">
        <f aca="true" t="shared" si="34" ref="N24:Y31">N23</f>
        <v>0.07</v>
      </c>
      <c r="O24" s="46">
        <f t="shared" si="34"/>
        <v>0.16</v>
      </c>
      <c r="P24" s="46">
        <f t="shared" si="34"/>
        <v>0.16</v>
      </c>
      <c r="Q24" s="46">
        <f t="shared" si="34"/>
        <v>0.05</v>
      </c>
      <c r="R24" s="46">
        <f t="shared" si="34"/>
        <v>0.43</v>
      </c>
      <c r="S24" s="46">
        <f t="shared" si="34"/>
        <v>0.2</v>
      </c>
      <c r="T24" s="46">
        <f t="shared" si="34"/>
        <v>0.41</v>
      </c>
      <c r="U24" s="46">
        <f t="shared" si="34"/>
        <v>0.36</v>
      </c>
      <c r="V24" s="46">
        <f t="shared" si="34"/>
        <v>0.14</v>
      </c>
      <c r="W24" s="46">
        <f t="shared" si="34"/>
        <v>0.02</v>
      </c>
      <c r="X24" s="46">
        <f t="shared" si="34"/>
        <v>0</v>
      </c>
      <c r="Y24" s="46">
        <f t="shared" si="34"/>
        <v>0</v>
      </c>
      <c r="Z24" s="4"/>
      <c r="AA24" s="105">
        <f t="shared" si="1"/>
        <v>0</v>
      </c>
      <c r="AB24" s="105">
        <f t="shared" si="2"/>
        <v>0</v>
      </c>
      <c r="AC24" s="105">
        <f t="shared" si="3"/>
        <v>0</v>
      </c>
      <c r="AD24" s="105">
        <f t="shared" si="4"/>
        <v>0</v>
      </c>
      <c r="AE24" s="105">
        <f t="shared" si="5"/>
        <v>0</v>
      </c>
      <c r="AF24" s="105">
        <f t="shared" si="6"/>
        <v>0</v>
      </c>
      <c r="AG24" s="105">
        <f t="shared" si="7"/>
        <v>0</v>
      </c>
      <c r="AH24" s="105">
        <f t="shared" si="8"/>
        <v>0</v>
      </c>
      <c r="AI24" s="105">
        <f t="shared" si="9"/>
        <v>0</v>
      </c>
      <c r="AJ24" s="105">
        <f t="shared" si="10"/>
        <v>0</v>
      </c>
      <c r="AK24" s="105">
        <f t="shared" si="11"/>
        <v>0</v>
      </c>
      <c r="AL24" s="105">
        <f t="shared" si="12"/>
        <v>0</v>
      </c>
      <c r="AM24" s="4"/>
      <c r="AN24" s="4">
        <f>'PPM Current'!AK24</f>
        <v>0</v>
      </c>
      <c r="AO24" s="4">
        <f>'PPM Current'!AL24</f>
        <v>0</v>
      </c>
      <c r="AP24" s="4"/>
      <c r="AQ24" s="105">
        <f t="shared" si="13"/>
        <v>0</v>
      </c>
      <c r="AR24" s="105">
        <f t="shared" si="14"/>
        <v>0</v>
      </c>
      <c r="AS24" s="105">
        <f t="shared" si="15"/>
        <v>0</v>
      </c>
      <c r="AT24" s="105">
        <f t="shared" si="16"/>
        <v>0</v>
      </c>
      <c r="AU24" s="105">
        <f t="shared" si="17"/>
        <v>0</v>
      </c>
      <c r="AV24" s="105">
        <f t="shared" si="18"/>
        <v>0</v>
      </c>
      <c r="AW24" s="105">
        <f t="shared" si="19"/>
        <v>0</v>
      </c>
      <c r="AX24" s="105">
        <f t="shared" si="20"/>
        <v>0</v>
      </c>
      <c r="AY24" s="105">
        <f t="shared" si="21"/>
        <v>0</v>
      </c>
      <c r="AZ24" s="105">
        <f t="shared" si="22"/>
        <v>0</v>
      </c>
      <c r="BA24" s="105">
        <f t="shared" si="23"/>
        <v>0</v>
      </c>
      <c r="BB24" s="105">
        <f t="shared" si="24"/>
        <v>0</v>
      </c>
    </row>
    <row r="25" spans="1:54" s="32" customFormat="1" ht="12.75" hidden="1">
      <c r="A25" s="31" t="str">
        <f>'PPM Current'!A25</f>
        <v>Ward 19</v>
      </c>
      <c r="B25" s="27">
        <f>'Estimated teams by TGR'!K23</f>
        <v>0</v>
      </c>
      <c r="C25" s="46">
        <f t="shared" si="25"/>
        <v>0.04</v>
      </c>
      <c r="D25" s="42">
        <f t="shared" si="26"/>
        <v>0</v>
      </c>
      <c r="E25" s="27">
        <f t="shared" si="27"/>
        <v>0</v>
      </c>
      <c r="F25" s="27">
        <f>D25*F$32</f>
        <v>0</v>
      </c>
      <c r="G25" s="4"/>
      <c r="H25" s="20">
        <f t="shared" si="28"/>
        <v>0.5</v>
      </c>
      <c r="I25" s="20">
        <f t="shared" si="29"/>
        <v>0.5</v>
      </c>
      <c r="J25" s="4"/>
      <c r="K25" s="27">
        <f t="shared" si="30"/>
        <v>0</v>
      </c>
      <c r="L25" s="27">
        <f t="shared" si="31"/>
        <v>0</v>
      </c>
      <c r="M25" s="4"/>
      <c r="N25" s="46">
        <f t="shared" si="34"/>
        <v>0.07</v>
      </c>
      <c r="O25" s="46">
        <f t="shared" si="34"/>
        <v>0.16</v>
      </c>
      <c r="P25" s="46">
        <f t="shared" si="34"/>
        <v>0.16</v>
      </c>
      <c r="Q25" s="46">
        <f t="shared" si="34"/>
        <v>0.05</v>
      </c>
      <c r="R25" s="46">
        <f t="shared" si="34"/>
        <v>0.43</v>
      </c>
      <c r="S25" s="46">
        <f t="shared" si="34"/>
        <v>0.2</v>
      </c>
      <c r="T25" s="46">
        <f t="shared" si="34"/>
        <v>0.41</v>
      </c>
      <c r="U25" s="46">
        <f t="shared" si="34"/>
        <v>0.36</v>
      </c>
      <c r="V25" s="46">
        <f t="shared" si="34"/>
        <v>0.14</v>
      </c>
      <c r="W25" s="46">
        <f t="shared" si="34"/>
        <v>0.02</v>
      </c>
      <c r="X25" s="46">
        <f t="shared" si="34"/>
        <v>0</v>
      </c>
      <c r="Y25" s="46">
        <f t="shared" si="34"/>
        <v>0</v>
      </c>
      <c r="Z25" s="4"/>
      <c r="AA25" s="105">
        <f t="shared" si="1"/>
        <v>0</v>
      </c>
      <c r="AB25" s="105">
        <f t="shared" si="2"/>
        <v>0</v>
      </c>
      <c r="AC25" s="105">
        <f t="shared" si="3"/>
        <v>0</v>
      </c>
      <c r="AD25" s="105">
        <f t="shared" si="4"/>
        <v>0</v>
      </c>
      <c r="AE25" s="105">
        <f t="shared" si="5"/>
        <v>0</v>
      </c>
      <c r="AF25" s="105">
        <f t="shared" si="6"/>
        <v>0</v>
      </c>
      <c r="AG25" s="105">
        <f t="shared" si="7"/>
        <v>0</v>
      </c>
      <c r="AH25" s="105">
        <f t="shared" si="8"/>
        <v>0</v>
      </c>
      <c r="AI25" s="105">
        <f t="shared" si="9"/>
        <v>0</v>
      </c>
      <c r="AJ25" s="105">
        <f t="shared" si="10"/>
        <v>0</v>
      </c>
      <c r="AK25" s="105">
        <f t="shared" si="11"/>
        <v>0</v>
      </c>
      <c r="AL25" s="105">
        <f t="shared" si="12"/>
        <v>0</v>
      </c>
      <c r="AM25" s="4"/>
      <c r="AN25" s="4">
        <f>'PPM Current'!AK25</f>
        <v>0</v>
      </c>
      <c r="AO25" s="4">
        <f>'PPM Current'!AL25</f>
        <v>0</v>
      </c>
      <c r="AP25" s="4"/>
      <c r="AQ25" s="105">
        <f t="shared" si="13"/>
        <v>0</v>
      </c>
      <c r="AR25" s="105">
        <f t="shared" si="14"/>
        <v>0</v>
      </c>
      <c r="AS25" s="105">
        <f t="shared" si="15"/>
        <v>0</v>
      </c>
      <c r="AT25" s="105">
        <f t="shared" si="16"/>
        <v>0</v>
      </c>
      <c r="AU25" s="105">
        <f t="shared" si="17"/>
        <v>0</v>
      </c>
      <c r="AV25" s="105">
        <f t="shared" si="18"/>
        <v>0</v>
      </c>
      <c r="AW25" s="105">
        <f t="shared" si="19"/>
        <v>0</v>
      </c>
      <c r="AX25" s="105">
        <f t="shared" si="20"/>
        <v>0</v>
      </c>
      <c r="AY25" s="105">
        <f t="shared" si="21"/>
        <v>0</v>
      </c>
      <c r="AZ25" s="105">
        <f t="shared" si="22"/>
        <v>0</v>
      </c>
      <c r="BA25" s="105">
        <f t="shared" si="23"/>
        <v>0</v>
      </c>
      <c r="BB25" s="105">
        <f t="shared" si="24"/>
        <v>0</v>
      </c>
    </row>
    <row r="26" spans="1:54" s="32" customFormat="1" ht="12.75" hidden="1">
      <c r="A26" s="31" t="str">
        <f>'PPM Current'!A26</f>
        <v>Ward 20</v>
      </c>
      <c r="B26" s="27">
        <f>'Estimated teams by TGR'!K24</f>
        <v>0</v>
      </c>
      <c r="C26" s="46">
        <f t="shared" si="25"/>
        <v>0.04</v>
      </c>
      <c r="D26" s="42">
        <f t="shared" si="26"/>
        <v>0</v>
      </c>
      <c r="E26" s="27">
        <f t="shared" si="27"/>
        <v>0</v>
      </c>
      <c r="F26" s="27">
        <f>D26*F$32</f>
        <v>0</v>
      </c>
      <c r="G26" s="4"/>
      <c r="H26" s="20">
        <f t="shared" si="28"/>
        <v>0.5</v>
      </c>
      <c r="I26" s="20">
        <f t="shared" si="29"/>
        <v>0.5</v>
      </c>
      <c r="J26" s="4"/>
      <c r="K26" s="27">
        <f t="shared" si="30"/>
        <v>0</v>
      </c>
      <c r="L26" s="27">
        <f t="shared" si="31"/>
        <v>0</v>
      </c>
      <c r="M26" s="4"/>
      <c r="N26" s="46">
        <f t="shared" si="34"/>
        <v>0.07</v>
      </c>
      <c r="O26" s="46">
        <f t="shared" si="34"/>
        <v>0.16</v>
      </c>
      <c r="P26" s="46">
        <f t="shared" si="34"/>
        <v>0.16</v>
      </c>
      <c r="Q26" s="46">
        <f t="shared" si="34"/>
        <v>0.05</v>
      </c>
      <c r="R26" s="46">
        <f t="shared" si="34"/>
        <v>0.43</v>
      </c>
      <c r="S26" s="46">
        <f t="shared" si="34"/>
        <v>0.2</v>
      </c>
      <c r="T26" s="46">
        <f t="shared" si="34"/>
        <v>0.41</v>
      </c>
      <c r="U26" s="46">
        <f t="shared" si="34"/>
        <v>0.36</v>
      </c>
      <c r="V26" s="46">
        <f t="shared" si="34"/>
        <v>0.14</v>
      </c>
      <c r="W26" s="46">
        <f t="shared" si="34"/>
        <v>0.02</v>
      </c>
      <c r="X26" s="46">
        <f t="shared" si="34"/>
        <v>0</v>
      </c>
      <c r="Y26" s="46">
        <f t="shared" si="34"/>
        <v>0</v>
      </c>
      <c r="Z26" s="4"/>
      <c r="AA26" s="105">
        <f t="shared" si="1"/>
        <v>0</v>
      </c>
      <c r="AB26" s="105">
        <f t="shared" si="2"/>
        <v>0</v>
      </c>
      <c r="AC26" s="105">
        <f t="shared" si="3"/>
        <v>0</v>
      </c>
      <c r="AD26" s="105">
        <f t="shared" si="4"/>
        <v>0</v>
      </c>
      <c r="AE26" s="105">
        <f t="shared" si="5"/>
        <v>0</v>
      </c>
      <c r="AF26" s="105">
        <f t="shared" si="6"/>
        <v>0</v>
      </c>
      <c r="AG26" s="105">
        <f t="shared" si="7"/>
        <v>0</v>
      </c>
      <c r="AH26" s="105">
        <f t="shared" si="8"/>
        <v>0</v>
      </c>
      <c r="AI26" s="105">
        <f t="shared" si="9"/>
        <v>0</v>
      </c>
      <c r="AJ26" s="105">
        <f t="shared" si="10"/>
        <v>0</v>
      </c>
      <c r="AK26" s="105">
        <f t="shared" si="11"/>
        <v>0</v>
      </c>
      <c r="AL26" s="105">
        <f t="shared" si="12"/>
        <v>0</v>
      </c>
      <c r="AM26" s="4"/>
      <c r="AN26" s="4">
        <f>'PPM Current'!AK26</f>
        <v>0</v>
      </c>
      <c r="AO26" s="4">
        <f>'PPM Current'!AL26</f>
        <v>0</v>
      </c>
      <c r="AP26" s="4"/>
      <c r="AQ26" s="105">
        <f t="shared" si="13"/>
        <v>0</v>
      </c>
      <c r="AR26" s="105">
        <f t="shared" si="14"/>
        <v>0</v>
      </c>
      <c r="AS26" s="105">
        <f t="shared" si="15"/>
        <v>0</v>
      </c>
      <c r="AT26" s="105">
        <f t="shared" si="16"/>
        <v>0</v>
      </c>
      <c r="AU26" s="105">
        <f t="shared" si="17"/>
        <v>0</v>
      </c>
      <c r="AV26" s="105">
        <f t="shared" si="18"/>
        <v>0</v>
      </c>
      <c r="AW26" s="105">
        <f t="shared" si="19"/>
        <v>0</v>
      </c>
      <c r="AX26" s="105">
        <f t="shared" si="20"/>
        <v>0</v>
      </c>
      <c r="AY26" s="105">
        <f t="shared" si="21"/>
        <v>0</v>
      </c>
      <c r="AZ26" s="105">
        <f t="shared" si="22"/>
        <v>0</v>
      </c>
      <c r="BA26" s="105">
        <f t="shared" si="23"/>
        <v>0</v>
      </c>
      <c r="BB26" s="105">
        <f t="shared" si="24"/>
        <v>0</v>
      </c>
    </row>
    <row r="27" spans="1:54" s="32" customFormat="1" ht="12.75" hidden="1">
      <c r="A27" s="31" t="str">
        <f>'PPM Current'!A27</f>
        <v>Ward 21</v>
      </c>
      <c r="B27" s="27">
        <f>'Estimated teams by TGR'!K25</f>
        <v>0</v>
      </c>
      <c r="C27" s="46">
        <f t="shared" si="25"/>
        <v>0.04</v>
      </c>
      <c r="D27" s="42">
        <f t="shared" si="26"/>
        <v>0</v>
      </c>
      <c r="E27" s="27">
        <f t="shared" si="27"/>
        <v>0</v>
      </c>
      <c r="F27" s="27">
        <f t="shared" si="33"/>
        <v>0</v>
      </c>
      <c r="G27" s="4"/>
      <c r="H27" s="20">
        <f t="shared" si="28"/>
        <v>0.5</v>
      </c>
      <c r="I27" s="20">
        <f t="shared" si="29"/>
        <v>0.5</v>
      </c>
      <c r="J27" s="4"/>
      <c r="K27" s="27">
        <f t="shared" si="30"/>
        <v>0</v>
      </c>
      <c r="L27" s="27">
        <f t="shared" si="31"/>
        <v>0</v>
      </c>
      <c r="M27" s="4"/>
      <c r="N27" s="46">
        <f t="shared" si="34"/>
        <v>0.07</v>
      </c>
      <c r="O27" s="46">
        <f t="shared" si="34"/>
        <v>0.16</v>
      </c>
      <c r="P27" s="46">
        <f t="shared" si="34"/>
        <v>0.16</v>
      </c>
      <c r="Q27" s="46">
        <f t="shared" si="34"/>
        <v>0.05</v>
      </c>
      <c r="R27" s="46">
        <f t="shared" si="34"/>
        <v>0.43</v>
      </c>
      <c r="S27" s="46">
        <f t="shared" si="34"/>
        <v>0.2</v>
      </c>
      <c r="T27" s="46">
        <f t="shared" si="34"/>
        <v>0.41</v>
      </c>
      <c r="U27" s="46">
        <f t="shared" si="34"/>
        <v>0.36</v>
      </c>
      <c r="V27" s="46">
        <f t="shared" si="34"/>
        <v>0.14</v>
      </c>
      <c r="W27" s="46">
        <f t="shared" si="34"/>
        <v>0.02</v>
      </c>
      <c r="X27" s="46">
        <f t="shared" si="34"/>
        <v>0</v>
      </c>
      <c r="Y27" s="46">
        <f t="shared" si="34"/>
        <v>0</v>
      </c>
      <c r="Z27" s="4"/>
      <c r="AA27" s="105">
        <f t="shared" si="1"/>
        <v>0</v>
      </c>
      <c r="AB27" s="105">
        <f t="shared" si="2"/>
        <v>0</v>
      </c>
      <c r="AC27" s="105">
        <f t="shared" si="3"/>
        <v>0</v>
      </c>
      <c r="AD27" s="105">
        <f t="shared" si="4"/>
        <v>0</v>
      </c>
      <c r="AE27" s="105">
        <f t="shared" si="5"/>
        <v>0</v>
      </c>
      <c r="AF27" s="105">
        <f t="shared" si="6"/>
        <v>0</v>
      </c>
      <c r="AG27" s="105">
        <f t="shared" si="7"/>
        <v>0</v>
      </c>
      <c r="AH27" s="105">
        <f t="shared" si="8"/>
        <v>0</v>
      </c>
      <c r="AI27" s="105">
        <f t="shared" si="9"/>
        <v>0</v>
      </c>
      <c r="AJ27" s="105">
        <f t="shared" si="10"/>
        <v>0</v>
      </c>
      <c r="AK27" s="105">
        <f t="shared" si="11"/>
        <v>0</v>
      </c>
      <c r="AL27" s="105">
        <f t="shared" si="12"/>
        <v>0</v>
      </c>
      <c r="AM27" s="4"/>
      <c r="AN27" s="4">
        <f>'PPM Current'!AK27</f>
        <v>0</v>
      </c>
      <c r="AO27" s="4">
        <f>'PPM Current'!AL27</f>
        <v>0</v>
      </c>
      <c r="AP27" s="4"/>
      <c r="AQ27" s="105">
        <f t="shared" si="13"/>
        <v>0</v>
      </c>
      <c r="AR27" s="105">
        <f t="shared" si="14"/>
        <v>0</v>
      </c>
      <c r="AS27" s="105">
        <f t="shared" si="15"/>
        <v>0</v>
      </c>
      <c r="AT27" s="105">
        <f t="shared" si="16"/>
        <v>0</v>
      </c>
      <c r="AU27" s="105">
        <f t="shared" si="17"/>
        <v>0</v>
      </c>
      <c r="AV27" s="105">
        <f t="shared" si="18"/>
        <v>0</v>
      </c>
      <c r="AW27" s="105">
        <f t="shared" si="19"/>
        <v>0</v>
      </c>
      <c r="AX27" s="105">
        <f t="shared" si="20"/>
        <v>0</v>
      </c>
      <c r="AY27" s="105">
        <f t="shared" si="21"/>
        <v>0</v>
      </c>
      <c r="AZ27" s="105">
        <f t="shared" si="22"/>
        <v>0</v>
      </c>
      <c r="BA27" s="105">
        <f t="shared" si="23"/>
        <v>0</v>
      </c>
      <c r="BB27" s="105">
        <f t="shared" si="24"/>
        <v>0</v>
      </c>
    </row>
    <row r="28" spans="1:54" s="32" customFormat="1" ht="12.75" hidden="1">
      <c r="A28" s="31" t="str">
        <f>'PPM Current'!A28</f>
        <v>Ward 22</v>
      </c>
      <c r="B28" s="27">
        <f>'Estimated teams by TGR'!K26</f>
        <v>0</v>
      </c>
      <c r="C28" s="46">
        <f t="shared" si="25"/>
        <v>0.04</v>
      </c>
      <c r="D28" s="42">
        <f t="shared" si="26"/>
        <v>0</v>
      </c>
      <c r="E28" s="27">
        <f>D28*E$32</f>
        <v>0</v>
      </c>
      <c r="F28" s="27">
        <f t="shared" si="33"/>
        <v>0</v>
      </c>
      <c r="G28" s="4"/>
      <c r="H28" s="20">
        <f t="shared" si="28"/>
        <v>0.5</v>
      </c>
      <c r="I28" s="20">
        <f t="shared" si="29"/>
        <v>0.5</v>
      </c>
      <c r="J28" s="4"/>
      <c r="K28" s="27">
        <f t="shared" si="30"/>
        <v>0</v>
      </c>
      <c r="L28" s="27">
        <f t="shared" si="31"/>
        <v>0</v>
      </c>
      <c r="M28" s="4"/>
      <c r="N28" s="46">
        <f t="shared" si="34"/>
        <v>0.07</v>
      </c>
      <c r="O28" s="46">
        <f t="shared" si="34"/>
        <v>0.16</v>
      </c>
      <c r="P28" s="46">
        <f t="shared" si="34"/>
        <v>0.16</v>
      </c>
      <c r="Q28" s="46">
        <f t="shared" si="34"/>
        <v>0.05</v>
      </c>
      <c r="R28" s="46">
        <f t="shared" si="34"/>
        <v>0.43</v>
      </c>
      <c r="S28" s="46">
        <f t="shared" si="34"/>
        <v>0.2</v>
      </c>
      <c r="T28" s="46">
        <f t="shared" si="34"/>
        <v>0.41</v>
      </c>
      <c r="U28" s="46">
        <f t="shared" si="34"/>
        <v>0.36</v>
      </c>
      <c r="V28" s="46">
        <f t="shared" si="34"/>
        <v>0.14</v>
      </c>
      <c r="W28" s="46">
        <f t="shared" si="34"/>
        <v>0.02</v>
      </c>
      <c r="X28" s="46">
        <f t="shared" si="34"/>
        <v>0</v>
      </c>
      <c r="Y28" s="46">
        <f t="shared" si="34"/>
        <v>0</v>
      </c>
      <c r="Z28" s="4"/>
      <c r="AA28" s="105">
        <f t="shared" si="1"/>
        <v>0</v>
      </c>
      <c r="AB28" s="105">
        <f t="shared" si="2"/>
        <v>0</v>
      </c>
      <c r="AC28" s="105">
        <f t="shared" si="3"/>
        <v>0</v>
      </c>
      <c r="AD28" s="105">
        <f t="shared" si="4"/>
        <v>0</v>
      </c>
      <c r="AE28" s="105">
        <f t="shared" si="5"/>
        <v>0</v>
      </c>
      <c r="AF28" s="105">
        <f t="shared" si="6"/>
        <v>0</v>
      </c>
      <c r="AG28" s="105">
        <f t="shared" si="7"/>
        <v>0</v>
      </c>
      <c r="AH28" s="105">
        <f t="shared" si="8"/>
        <v>0</v>
      </c>
      <c r="AI28" s="105">
        <f t="shared" si="9"/>
        <v>0</v>
      </c>
      <c r="AJ28" s="105">
        <f t="shared" si="10"/>
        <v>0</v>
      </c>
      <c r="AK28" s="105">
        <f t="shared" si="11"/>
        <v>0</v>
      </c>
      <c r="AL28" s="105">
        <f t="shared" si="12"/>
        <v>0</v>
      </c>
      <c r="AM28" s="4"/>
      <c r="AN28" s="4">
        <f>'PPM Current'!AK28</f>
        <v>0</v>
      </c>
      <c r="AO28" s="4">
        <f>'PPM Current'!AL28</f>
        <v>0</v>
      </c>
      <c r="AP28" s="4"/>
      <c r="AQ28" s="105">
        <f t="shared" si="13"/>
        <v>0</v>
      </c>
      <c r="AR28" s="105">
        <f t="shared" si="14"/>
        <v>0</v>
      </c>
      <c r="AS28" s="105">
        <f t="shared" si="15"/>
        <v>0</v>
      </c>
      <c r="AT28" s="105">
        <f t="shared" si="16"/>
        <v>0</v>
      </c>
      <c r="AU28" s="105">
        <f t="shared" si="17"/>
        <v>0</v>
      </c>
      <c r="AV28" s="105">
        <f t="shared" si="18"/>
        <v>0</v>
      </c>
      <c r="AW28" s="105">
        <f t="shared" si="19"/>
        <v>0</v>
      </c>
      <c r="AX28" s="105">
        <f t="shared" si="20"/>
        <v>0</v>
      </c>
      <c r="AY28" s="105">
        <f t="shared" si="21"/>
        <v>0</v>
      </c>
      <c r="AZ28" s="105">
        <f t="shared" si="22"/>
        <v>0</v>
      </c>
      <c r="BA28" s="105">
        <f t="shared" si="23"/>
        <v>0</v>
      </c>
      <c r="BB28" s="105">
        <f t="shared" si="24"/>
        <v>0</v>
      </c>
    </row>
    <row r="29" spans="1:54" s="32" customFormat="1" ht="12.75" hidden="1">
      <c r="A29" s="31" t="str">
        <f>'PPM Current'!A29</f>
        <v>Ward 23</v>
      </c>
      <c r="B29" s="27">
        <f>'Estimated teams by TGR'!K27</f>
        <v>0</v>
      </c>
      <c r="C29" s="46">
        <f t="shared" si="25"/>
        <v>0.04</v>
      </c>
      <c r="D29" s="42">
        <f t="shared" si="26"/>
        <v>0</v>
      </c>
      <c r="E29" s="27">
        <f t="shared" si="27"/>
        <v>0</v>
      </c>
      <c r="F29" s="27">
        <f>D29*F$32</f>
        <v>0</v>
      </c>
      <c r="G29" s="4"/>
      <c r="H29" s="20">
        <f t="shared" si="28"/>
        <v>0.5</v>
      </c>
      <c r="I29" s="20">
        <f t="shared" si="29"/>
        <v>0.5</v>
      </c>
      <c r="J29" s="4"/>
      <c r="K29" s="27">
        <f t="shared" si="30"/>
        <v>0</v>
      </c>
      <c r="L29" s="27">
        <f t="shared" si="31"/>
        <v>0</v>
      </c>
      <c r="M29" s="4"/>
      <c r="N29" s="46">
        <f t="shared" si="34"/>
        <v>0.07</v>
      </c>
      <c r="O29" s="46">
        <f t="shared" si="34"/>
        <v>0.16</v>
      </c>
      <c r="P29" s="46">
        <f t="shared" si="34"/>
        <v>0.16</v>
      </c>
      <c r="Q29" s="46">
        <f t="shared" si="34"/>
        <v>0.05</v>
      </c>
      <c r="R29" s="46">
        <f t="shared" si="34"/>
        <v>0.43</v>
      </c>
      <c r="S29" s="46">
        <f t="shared" si="34"/>
        <v>0.2</v>
      </c>
      <c r="T29" s="46">
        <f t="shared" si="34"/>
        <v>0.41</v>
      </c>
      <c r="U29" s="46">
        <f t="shared" si="34"/>
        <v>0.36</v>
      </c>
      <c r="V29" s="46">
        <f t="shared" si="34"/>
        <v>0.14</v>
      </c>
      <c r="W29" s="46">
        <f t="shared" si="34"/>
        <v>0.02</v>
      </c>
      <c r="X29" s="46">
        <f t="shared" si="34"/>
        <v>0</v>
      </c>
      <c r="Y29" s="46">
        <f t="shared" si="34"/>
        <v>0</v>
      </c>
      <c r="Z29" s="4"/>
      <c r="AA29" s="105">
        <f t="shared" si="1"/>
        <v>0</v>
      </c>
      <c r="AB29" s="105">
        <f t="shared" si="2"/>
        <v>0</v>
      </c>
      <c r="AC29" s="105">
        <f t="shared" si="3"/>
        <v>0</v>
      </c>
      <c r="AD29" s="105">
        <f t="shared" si="4"/>
        <v>0</v>
      </c>
      <c r="AE29" s="105">
        <f t="shared" si="5"/>
        <v>0</v>
      </c>
      <c r="AF29" s="105">
        <f t="shared" si="6"/>
        <v>0</v>
      </c>
      <c r="AG29" s="105">
        <f t="shared" si="7"/>
        <v>0</v>
      </c>
      <c r="AH29" s="105">
        <f t="shared" si="8"/>
        <v>0</v>
      </c>
      <c r="AI29" s="105">
        <f t="shared" si="9"/>
        <v>0</v>
      </c>
      <c r="AJ29" s="105">
        <f t="shared" si="10"/>
        <v>0</v>
      </c>
      <c r="AK29" s="105">
        <f t="shared" si="11"/>
        <v>0</v>
      </c>
      <c r="AL29" s="105">
        <f t="shared" si="12"/>
        <v>0</v>
      </c>
      <c r="AM29" s="4"/>
      <c r="AN29" s="4">
        <f>'PPM Current'!AK29</f>
        <v>0</v>
      </c>
      <c r="AO29" s="4">
        <f>'PPM Current'!AL29</f>
        <v>0</v>
      </c>
      <c r="AP29" s="4"/>
      <c r="AQ29" s="105">
        <f t="shared" si="13"/>
        <v>0</v>
      </c>
      <c r="AR29" s="105">
        <f t="shared" si="14"/>
        <v>0</v>
      </c>
      <c r="AS29" s="105">
        <f t="shared" si="15"/>
        <v>0</v>
      </c>
      <c r="AT29" s="105">
        <f t="shared" si="16"/>
        <v>0</v>
      </c>
      <c r="AU29" s="105">
        <f t="shared" si="17"/>
        <v>0</v>
      </c>
      <c r="AV29" s="105">
        <f t="shared" si="18"/>
        <v>0</v>
      </c>
      <c r="AW29" s="105">
        <f t="shared" si="19"/>
        <v>0</v>
      </c>
      <c r="AX29" s="105">
        <f t="shared" si="20"/>
        <v>0</v>
      </c>
      <c r="AY29" s="105">
        <f t="shared" si="21"/>
        <v>0</v>
      </c>
      <c r="AZ29" s="105">
        <f t="shared" si="22"/>
        <v>0</v>
      </c>
      <c r="BA29" s="105">
        <f t="shared" si="23"/>
        <v>0</v>
      </c>
      <c r="BB29" s="105">
        <f t="shared" si="24"/>
        <v>0</v>
      </c>
    </row>
    <row r="30" spans="1:54" s="32" customFormat="1" ht="12.75" hidden="1">
      <c r="A30" s="31" t="str">
        <f>'PPM Current'!A30</f>
        <v>Ward 24</v>
      </c>
      <c r="B30" s="27">
        <f>'Estimated teams by TGR'!K28</f>
        <v>0</v>
      </c>
      <c r="C30" s="46">
        <f t="shared" si="25"/>
        <v>0.04</v>
      </c>
      <c r="D30" s="42">
        <f t="shared" si="26"/>
        <v>0</v>
      </c>
      <c r="E30" s="27">
        <f t="shared" si="27"/>
        <v>0</v>
      </c>
      <c r="F30" s="27">
        <f>D30*F$32</f>
        <v>0</v>
      </c>
      <c r="G30" s="4"/>
      <c r="H30" s="20">
        <f t="shared" si="28"/>
        <v>0.5</v>
      </c>
      <c r="I30" s="20">
        <f t="shared" si="29"/>
        <v>0.5</v>
      </c>
      <c r="J30" s="4"/>
      <c r="K30" s="27">
        <f t="shared" si="30"/>
        <v>0</v>
      </c>
      <c r="L30" s="27">
        <f t="shared" si="31"/>
        <v>0</v>
      </c>
      <c r="M30" s="4"/>
      <c r="N30" s="46">
        <f t="shared" si="34"/>
        <v>0.07</v>
      </c>
      <c r="O30" s="46">
        <f t="shared" si="34"/>
        <v>0.16</v>
      </c>
      <c r="P30" s="46">
        <f t="shared" si="34"/>
        <v>0.16</v>
      </c>
      <c r="Q30" s="46">
        <f t="shared" si="34"/>
        <v>0.05</v>
      </c>
      <c r="R30" s="46">
        <f t="shared" si="34"/>
        <v>0.43</v>
      </c>
      <c r="S30" s="46">
        <f t="shared" si="34"/>
        <v>0.2</v>
      </c>
      <c r="T30" s="46">
        <f t="shared" si="34"/>
        <v>0.41</v>
      </c>
      <c r="U30" s="46">
        <f t="shared" si="34"/>
        <v>0.36</v>
      </c>
      <c r="V30" s="46">
        <f t="shared" si="34"/>
        <v>0.14</v>
      </c>
      <c r="W30" s="46">
        <f t="shared" si="34"/>
        <v>0.02</v>
      </c>
      <c r="X30" s="46">
        <f t="shared" si="34"/>
        <v>0</v>
      </c>
      <c r="Y30" s="46">
        <f t="shared" si="34"/>
        <v>0</v>
      </c>
      <c r="Z30" s="4"/>
      <c r="AA30" s="105">
        <f t="shared" si="1"/>
        <v>0</v>
      </c>
      <c r="AB30" s="105">
        <f t="shared" si="2"/>
        <v>0</v>
      </c>
      <c r="AC30" s="105">
        <f t="shared" si="3"/>
        <v>0</v>
      </c>
      <c r="AD30" s="105">
        <f t="shared" si="4"/>
        <v>0</v>
      </c>
      <c r="AE30" s="105">
        <f t="shared" si="5"/>
        <v>0</v>
      </c>
      <c r="AF30" s="105">
        <f t="shared" si="6"/>
        <v>0</v>
      </c>
      <c r="AG30" s="105">
        <f t="shared" si="7"/>
        <v>0</v>
      </c>
      <c r="AH30" s="105">
        <f t="shared" si="8"/>
        <v>0</v>
      </c>
      <c r="AI30" s="105">
        <f t="shared" si="9"/>
        <v>0</v>
      </c>
      <c r="AJ30" s="105">
        <f t="shared" si="10"/>
        <v>0</v>
      </c>
      <c r="AK30" s="105">
        <f t="shared" si="11"/>
        <v>0</v>
      </c>
      <c r="AL30" s="105">
        <f t="shared" si="12"/>
        <v>0</v>
      </c>
      <c r="AM30" s="4"/>
      <c r="AN30" s="4">
        <f>'PPM Current'!AK30</f>
        <v>0</v>
      </c>
      <c r="AO30" s="4">
        <f>'PPM Current'!AL30</f>
        <v>0</v>
      </c>
      <c r="AP30" s="4"/>
      <c r="AQ30" s="105">
        <f t="shared" si="13"/>
        <v>0</v>
      </c>
      <c r="AR30" s="105">
        <f t="shared" si="14"/>
        <v>0</v>
      </c>
      <c r="AS30" s="105">
        <f t="shared" si="15"/>
        <v>0</v>
      </c>
      <c r="AT30" s="105">
        <f t="shared" si="16"/>
        <v>0</v>
      </c>
      <c r="AU30" s="105">
        <f t="shared" si="17"/>
        <v>0</v>
      </c>
      <c r="AV30" s="105">
        <f t="shared" si="18"/>
        <v>0</v>
      </c>
      <c r="AW30" s="105">
        <f t="shared" si="19"/>
        <v>0</v>
      </c>
      <c r="AX30" s="105">
        <f t="shared" si="20"/>
        <v>0</v>
      </c>
      <c r="AY30" s="105">
        <f t="shared" si="21"/>
        <v>0</v>
      </c>
      <c r="AZ30" s="105">
        <f t="shared" si="22"/>
        <v>0</v>
      </c>
      <c r="BA30" s="105">
        <f t="shared" si="23"/>
        <v>0</v>
      </c>
      <c r="BB30" s="105">
        <f t="shared" si="24"/>
        <v>0</v>
      </c>
    </row>
    <row r="31" spans="1:54" s="32" customFormat="1" ht="12.75" hidden="1">
      <c r="A31" s="31" t="str">
        <f>'PPM Current'!A31</f>
        <v>Ward 25</v>
      </c>
      <c r="B31" s="27">
        <f>'Estimated teams by TGR'!K29</f>
        <v>0</v>
      </c>
      <c r="C31" s="46">
        <f t="shared" si="25"/>
        <v>0.04</v>
      </c>
      <c r="D31" s="42">
        <f t="shared" si="26"/>
        <v>0</v>
      </c>
      <c r="E31" s="27">
        <f t="shared" si="27"/>
        <v>0</v>
      </c>
      <c r="F31" s="27">
        <f>D31*F$32</f>
        <v>0</v>
      </c>
      <c r="G31" s="4"/>
      <c r="H31" s="20">
        <f t="shared" si="28"/>
        <v>0.5</v>
      </c>
      <c r="I31" s="20">
        <f t="shared" si="29"/>
        <v>0.5</v>
      </c>
      <c r="J31" s="4"/>
      <c r="K31" s="27">
        <f t="shared" si="30"/>
        <v>0</v>
      </c>
      <c r="L31" s="27">
        <f t="shared" si="31"/>
        <v>0</v>
      </c>
      <c r="M31" s="4"/>
      <c r="N31" s="46">
        <f t="shared" si="34"/>
        <v>0.07</v>
      </c>
      <c r="O31" s="46">
        <f t="shared" si="34"/>
        <v>0.16</v>
      </c>
      <c r="P31" s="46">
        <f t="shared" si="34"/>
        <v>0.16</v>
      </c>
      <c r="Q31" s="46">
        <f t="shared" si="34"/>
        <v>0.05</v>
      </c>
      <c r="R31" s="46">
        <f t="shared" si="34"/>
        <v>0.43</v>
      </c>
      <c r="S31" s="46">
        <f t="shared" si="34"/>
        <v>0.2</v>
      </c>
      <c r="T31" s="46">
        <f t="shared" si="34"/>
        <v>0.41</v>
      </c>
      <c r="U31" s="46">
        <f t="shared" si="34"/>
        <v>0.36</v>
      </c>
      <c r="V31" s="46">
        <f t="shared" si="34"/>
        <v>0.14</v>
      </c>
      <c r="W31" s="46">
        <f t="shared" si="34"/>
        <v>0.02</v>
      </c>
      <c r="X31" s="46">
        <f t="shared" si="34"/>
        <v>0</v>
      </c>
      <c r="Y31" s="46">
        <f t="shared" si="34"/>
        <v>0</v>
      </c>
      <c r="Z31" s="4"/>
      <c r="AA31" s="105">
        <f t="shared" si="1"/>
        <v>0</v>
      </c>
      <c r="AB31" s="105">
        <f t="shared" si="2"/>
        <v>0</v>
      </c>
      <c r="AC31" s="105">
        <f t="shared" si="3"/>
        <v>0</v>
      </c>
      <c r="AD31" s="105">
        <f t="shared" si="4"/>
        <v>0</v>
      </c>
      <c r="AE31" s="105">
        <f t="shared" si="5"/>
        <v>0</v>
      </c>
      <c r="AF31" s="105">
        <f t="shared" si="6"/>
        <v>0</v>
      </c>
      <c r="AG31" s="105">
        <f t="shared" si="7"/>
        <v>0</v>
      </c>
      <c r="AH31" s="105">
        <f t="shared" si="8"/>
        <v>0</v>
      </c>
      <c r="AI31" s="105">
        <f t="shared" si="9"/>
        <v>0</v>
      </c>
      <c r="AJ31" s="105">
        <f t="shared" si="10"/>
        <v>0</v>
      </c>
      <c r="AK31" s="105">
        <f t="shared" si="11"/>
        <v>0</v>
      </c>
      <c r="AL31" s="105">
        <f t="shared" si="12"/>
        <v>0</v>
      </c>
      <c r="AM31" s="4"/>
      <c r="AN31" s="4">
        <f>'PPM Current'!AK31</f>
        <v>0</v>
      </c>
      <c r="AO31" s="4">
        <f>'PPM Current'!AL31</f>
        <v>0</v>
      </c>
      <c r="AP31" s="4"/>
      <c r="AQ31" s="105">
        <f t="shared" si="13"/>
        <v>0</v>
      </c>
      <c r="AR31" s="105">
        <f t="shared" si="14"/>
        <v>0</v>
      </c>
      <c r="AS31" s="105">
        <f t="shared" si="15"/>
        <v>0</v>
      </c>
      <c r="AT31" s="105">
        <f t="shared" si="16"/>
        <v>0</v>
      </c>
      <c r="AU31" s="105">
        <f t="shared" si="17"/>
        <v>0</v>
      </c>
      <c r="AV31" s="105">
        <f t="shared" si="18"/>
        <v>0</v>
      </c>
      <c r="AW31" s="105">
        <f t="shared" si="19"/>
        <v>0</v>
      </c>
      <c r="AX31" s="105">
        <f t="shared" si="20"/>
        <v>0</v>
      </c>
      <c r="AY31" s="105">
        <f t="shared" si="21"/>
        <v>0</v>
      </c>
      <c r="AZ31" s="105">
        <f t="shared" si="22"/>
        <v>0</v>
      </c>
      <c r="BA31" s="105">
        <f t="shared" si="23"/>
        <v>0</v>
      </c>
      <c r="BB31" s="105">
        <f t="shared" si="24"/>
        <v>0</v>
      </c>
    </row>
    <row r="32" spans="1:49" ht="12.75" hidden="1">
      <c r="A32" s="36"/>
      <c r="B32" s="222" t="s">
        <v>26</v>
      </c>
      <c r="C32" s="222"/>
      <c r="D32" s="223"/>
      <c r="E32" s="224">
        <f>'Active Participation Info'!H88</f>
        <v>0.43</v>
      </c>
      <c r="F32" s="225">
        <f>'Active Participation Info'!I88</f>
        <v>0.57</v>
      </c>
      <c r="G32" s="149"/>
      <c r="H32" s="3"/>
      <c r="I32" s="3"/>
      <c r="J32" s="3"/>
      <c r="K32" s="23"/>
      <c r="L32" s="23"/>
      <c r="M32" s="3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5"/>
      <c r="Z32" s="3"/>
      <c r="AA32" s="6"/>
      <c r="AB32" s="6"/>
      <c r="AC32" s="6"/>
      <c r="AD32" s="6"/>
      <c r="AE32" s="16"/>
      <c r="AF32" s="16"/>
      <c r="AG32" s="16"/>
      <c r="AH32" s="16"/>
      <c r="AI32" s="16"/>
      <c r="AJ32" s="16"/>
      <c r="AK32" s="16"/>
      <c r="AL32" s="16"/>
      <c r="AM32" s="3"/>
      <c r="AN32" s="23"/>
      <c r="AO32" s="23"/>
      <c r="AP32" s="3"/>
      <c r="AQ32" s="24"/>
      <c r="AR32" s="24"/>
      <c r="AS32" s="24"/>
      <c r="AT32" s="24"/>
      <c r="AU32" s="24"/>
      <c r="AV32" s="24"/>
      <c r="AW32" s="24"/>
    </row>
    <row r="33" spans="1:49" ht="12.75" hidden="1">
      <c r="A33" s="3"/>
      <c r="B33" s="3"/>
      <c r="C33" s="3"/>
      <c r="D33" s="221"/>
      <c r="E33" s="269" t="s">
        <v>27</v>
      </c>
      <c r="F33" s="270" t="s">
        <v>195</v>
      </c>
      <c r="G33" s="149"/>
      <c r="H33" s="3"/>
      <c r="I33" s="3"/>
      <c r="J33" s="3"/>
      <c r="K33" s="23"/>
      <c r="L33" s="23"/>
      <c r="M33" s="3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5"/>
      <c r="Z33" s="3"/>
      <c r="AA33" s="6"/>
      <c r="AB33" s="6"/>
      <c r="AC33" s="6"/>
      <c r="AD33" s="6"/>
      <c r="AE33" s="16"/>
      <c r="AF33" s="16"/>
      <c r="AG33" s="16"/>
      <c r="AH33" s="16"/>
      <c r="AI33" s="16"/>
      <c r="AJ33" s="16"/>
      <c r="AK33" s="16"/>
      <c r="AL33" s="16"/>
      <c r="AM33" s="3"/>
      <c r="AN33" s="23"/>
      <c r="AO33" s="23"/>
      <c r="AP33" s="3"/>
      <c r="AQ33" s="24"/>
      <c r="AR33" s="24"/>
      <c r="AS33" s="24"/>
      <c r="AT33" s="24"/>
      <c r="AU33" s="24"/>
      <c r="AV33" s="24"/>
      <c r="AW33" s="24"/>
    </row>
    <row r="34" spans="1:49" ht="12.75">
      <c r="A34" s="13"/>
      <c r="K34" s="11"/>
      <c r="L34" s="11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5"/>
      <c r="AA34" s="10"/>
      <c r="AB34" s="10"/>
      <c r="AC34" s="10"/>
      <c r="AD34" s="10"/>
      <c r="AE34" s="1"/>
      <c r="AF34" s="1"/>
      <c r="AG34" s="1"/>
      <c r="AH34" s="1"/>
      <c r="AI34" s="1"/>
      <c r="AJ34" s="1"/>
      <c r="AK34" s="1"/>
      <c r="AL34" s="1"/>
      <c r="AN34" s="11"/>
      <c r="AO34" s="11"/>
      <c r="AQ34" s="12"/>
      <c r="AR34" s="12"/>
      <c r="AS34" s="12"/>
      <c r="AT34" s="12"/>
      <c r="AU34" s="12"/>
      <c r="AV34" s="12"/>
      <c r="AW34" s="12"/>
    </row>
    <row r="35" spans="2:49" ht="12.75">
      <c r="B35" t="s">
        <v>25</v>
      </c>
      <c r="E35" s="345" t="s">
        <v>17</v>
      </c>
      <c r="F35" s="345"/>
      <c r="H35" s="345" t="s">
        <v>18</v>
      </c>
      <c r="I35" s="345"/>
      <c r="K35" s="345" t="s">
        <v>19</v>
      </c>
      <c r="L35" s="345"/>
      <c r="N35" s="345" t="s">
        <v>199</v>
      </c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AA35" s="345" t="s">
        <v>20</v>
      </c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N35" s="345" t="s">
        <v>21</v>
      </c>
      <c r="AO35" s="345"/>
      <c r="AQ35" s="345" t="s">
        <v>22</v>
      </c>
      <c r="AR35" s="345"/>
      <c r="AS35" s="345"/>
      <c r="AT35" s="345"/>
      <c r="AU35" s="345"/>
      <c r="AV35" s="345"/>
      <c r="AW35" s="345"/>
    </row>
    <row r="36" spans="2:54" ht="12.75">
      <c r="B36" t="s">
        <v>24</v>
      </c>
      <c r="E36" s="346" t="s">
        <v>15</v>
      </c>
      <c r="F36" s="347"/>
      <c r="H36" s="348" t="s">
        <v>13</v>
      </c>
      <c r="I36" s="350"/>
      <c r="K36" s="348" t="s">
        <v>200</v>
      </c>
      <c r="L36" s="350"/>
      <c r="N36" s="348" t="s">
        <v>14</v>
      </c>
      <c r="O36" s="349"/>
      <c r="P36" s="349"/>
      <c r="Q36" s="349"/>
      <c r="R36" s="349"/>
      <c r="S36" s="349"/>
      <c r="T36" s="349"/>
      <c r="U36" s="349"/>
      <c r="V36" s="349"/>
      <c r="W36" s="349"/>
      <c r="X36" s="350"/>
      <c r="Y36" s="99"/>
      <c r="AA36" s="348" t="s">
        <v>16</v>
      </c>
      <c r="AB36" s="349"/>
      <c r="AC36" s="349"/>
      <c r="AD36" s="349"/>
      <c r="AE36" s="349"/>
      <c r="AF36" s="349"/>
      <c r="AG36" s="349"/>
      <c r="AH36" s="349"/>
      <c r="AI36" s="349"/>
      <c r="AJ36" s="349"/>
      <c r="AK36" s="350"/>
      <c r="AL36" s="99"/>
      <c r="AN36" s="348" t="s">
        <v>12</v>
      </c>
      <c r="AO36" s="350"/>
      <c r="AQ36" s="348" t="s">
        <v>11</v>
      </c>
      <c r="AR36" s="349"/>
      <c r="AS36" s="349"/>
      <c r="AT36" s="349"/>
      <c r="AU36" s="349"/>
      <c r="AV36" s="349"/>
      <c r="AW36" s="349"/>
      <c r="AX36" s="349"/>
      <c r="AY36" s="349"/>
      <c r="AZ36" s="349"/>
      <c r="BA36" s="349"/>
      <c r="BB36" s="350"/>
    </row>
    <row r="37" spans="1:54" ht="128.25">
      <c r="A37" s="257" t="s">
        <v>65</v>
      </c>
      <c r="B37" s="43" t="s">
        <v>66</v>
      </c>
      <c r="C37" s="18" t="s">
        <v>63</v>
      </c>
      <c r="E37" s="18" t="s">
        <v>196</v>
      </c>
      <c r="F37" s="18" t="s">
        <v>169</v>
      </c>
      <c r="G37" s="15"/>
      <c r="H37" s="342" t="s">
        <v>56</v>
      </c>
      <c r="I37" s="343"/>
      <c r="J37" s="15"/>
      <c r="K37" s="18" t="s">
        <v>56</v>
      </c>
      <c r="L37" s="18" t="s">
        <v>167</v>
      </c>
      <c r="M37" s="15"/>
      <c r="N37" s="90" t="s">
        <v>149</v>
      </c>
      <c r="O37" s="90" t="s">
        <v>150</v>
      </c>
      <c r="P37" s="90" t="s">
        <v>129</v>
      </c>
      <c r="Q37" s="90" t="s">
        <v>151</v>
      </c>
      <c r="R37" s="90" t="s">
        <v>152</v>
      </c>
      <c r="S37" s="90" t="s">
        <v>153</v>
      </c>
      <c r="T37" s="90"/>
      <c r="U37" s="90"/>
      <c r="V37" s="90"/>
      <c r="W37" s="90"/>
      <c r="X37" s="18"/>
      <c r="Y37" s="15"/>
      <c r="Z37" s="15"/>
      <c r="AA37" s="90" t="s">
        <v>149</v>
      </c>
      <c r="AB37" s="90" t="s">
        <v>150</v>
      </c>
      <c r="AC37" s="90" t="s">
        <v>129</v>
      </c>
      <c r="AD37" s="90" t="s">
        <v>151</v>
      </c>
      <c r="AE37" s="90" t="s">
        <v>152</v>
      </c>
      <c r="AF37" s="90" t="s">
        <v>153</v>
      </c>
      <c r="AG37" s="90"/>
      <c r="AH37" s="90"/>
      <c r="AI37" s="90"/>
      <c r="AJ37" s="90"/>
      <c r="AK37" s="18"/>
      <c r="AL37" s="15"/>
      <c r="AM37" s="15"/>
      <c r="AN37" s="18" t="s">
        <v>193</v>
      </c>
      <c r="AO37" s="18" t="s">
        <v>194</v>
      </c>
      <c r="AP37" s="15"/>
      <c r="AQ37" s="90" t="s">
        <v>149</v>
      </c>
      <c r="AR37" s="90" t="s">
        <v>150</v>
      </c>
      <c r="AS37" s="90" t="s">
        <v>129</v>
      </c>
      <c r="AT37" s="90" t="s">
        <v>151</v>
      </c>
      <c r="AU37" s="90" t="s">
        <v>152</v>
      </c>
      <c r="AV37" s="90" t="s">
        <v>153</v>
      </c>
      <c r="AW37" s="18"/>
      <c r="AX37" s="18"/>
      <c r="AY37" s="18"/>
      <c r="AZ37" s="18"/>
      <c r="BA37" s="18"/>
      <c r="BB37" s="18"/>
    </row>
    <row r="38" spans="1:54" s="32" customFormat="1" ht="12.75">
      <c r="A38" s="21" t="s">
        <v>0</v>
      </c>
      <c r="B38" s="231">
        <f>'Estimated teams by TGR'!J30</f>
        <v>135.08370922442825</v>
      </c>
      <c r="C38" s="232">
        <f>'Active Participation Info'!D89</f>
        <v>0.04</v>
      </c>
      <c r="D38" s="228"/>
      <c r="E38" s="233">
        <f>SUM(E39:E63)</f>
        <v>140.4870575934054</v>
      </c>
      <c r="F38" s="233">
        <f>(E38/'PPM Current'!B39)*'PPM Current'!C39</f>
        <v>0</v>
      </c>
      <c r="G38" s="20"/>
      <c r="H38" s="344">
        <f>'Active Participation Info'!F75</f>
        <v>1</v>
      </c>
      <c r="I38" s="315"/>
      <c r="J38" s="2"/>
      <c r="K38" s="30">
        <f>E38*H38</f>
        <v>140.4870575934054</v>
      </c>
      <c r="L38" s="30">
        <f>F38*H38</f>
        <v>0</v>
      </c>
      <c r="M38" s="20"/>
      <c r="N38" s="28">
        <f aca="true" t="shared" si="35" ref="N38:S38">N63</f>
        <v>0.08</v>
      </c>
      <c r="O38" s="28">
        <f t="shared" si="35"/>
        <v>0.02</v>
      </c>
      <c r="P38" s="28">
        <f t="shared" si="35"/>
        <v>0.9</v>
      </c>
      <c r="Q38" s="28">
        <f t="shared" si="35"/>
        <v>0</v>
      </c>
      <c r="R38" s="28">
        <f t="shared" si="35"/>
        <v>0</v>
      </c>
      <c r="S38" s="28">
        <f t="shared" si="35"/>
        <v>0</v>
      </c>
      <c r="T38" s="28"/>
      <c r="U38" s="28"/>
      <c r="V38" s="28"/>
      <c r="W38" s="28"/>
      <c r="X38" s="27"/>
      <c r="Y38" s="27"/>
      <c r="Z38" s="4"/>
      <c r="AA38" s="27">
        <f>N38*K38</f>
        <v>11.238964607472433</v>
      </c>
      <c r="AB38" s="27">
        <f>O38*K38</f>
        <v>2.809741151868108</v>
      </c>
      <c r="AC38" s="27">
        <f>P38*K38</f>
        <v>126.43835183406487</v>
      </c>
      <c r="AD38" s="27">
        <f>Q38*K38</f>
        <v>0</v>
      </c>
      <c r="AE38" s="27">
        <f>R38*K38</f>
        <v>0</v>
      </c>
      <c r="AF38" s="27">
        <f>S38*K38</f>
        <v>0</v>
      </c>
      <c r="AG38" s="27"/>
      <c r="AH38" s="27"/>
      <c r="AI38" s="4"/>
      <c r="AJ38" s="4"/>
      <c r="AK38" s="4"/>
      <c r="AL38" s="4"/>
      <c r="AM38" s="4"/>
      <c r="AN38" s="29">
        <f>SUM(AN39:AN63)</f>
        <v>39</v>
      </c>
      <c r="AO38" s="29">
        <f>SUM(AO39:AO63)</f>
        <v>0</v>
      </c>
      <c r="AP38" s="4"/>
      <c r="AQ38" s="156">
        <f aca="true" t="shared" si="36" ref="AQ38:AV38">$AN38-AA38</f>
        <v>27.761035392527567</v>
      </c>
      <c r="AR38" s="156">
        <f t="shared" si="36"/>
        <v>36.19025884813189</v>
      </c>
      <c r="AS38" s="156">
        <f t="shared" si="36"/>
        <v>-87.43835183406487</v>
      </c>
      <c r="AT38" s="156">
        <f t="shared" si="36"/>
        <v>39</v>
      </c>
      <c r="AU38" s="156">
        <f t="shared" si="36"/>
        <v>39</v>
      </c>
      <c r="AV38" s="156">
        <f t="shared" si="36"/>
        <v>39</v>
      </c>
      <c r="AW38" s="30"/>
      <c r="AX38" s="30"/>
      <c r="AY38" s="30"/>
      <c r="AZ38" s="30"/>
      <c r="BA38" s="30"/>
      <c r="BB38" s="30"/>
    </row>
    <row r="39" spans="1:54" s="32" customFormat="1" ht="12.75" hidden="1">
      <c r="A39" s="31" t="str">
        <f>'PPM Current'!A40</f>
        <v>Area 1</v>
      </c>
      <c r="B39" s="105">
        <f>'Estimated teams by TGR'!J5</f>
        <v>18.547337961555762</v>
      </c>
      <c r="C39" s="46">
        <f>C38</f>
        <v>0.04</v>
      </c>
      <c r="D39" s="228"/>
      <c r="E39" s="106">
        <f>B39*(1+C39)</f>
        <v>19.289231480017992</v>
      </c>
      <c r="F39" s="233">
        <f>(E39/'PPM Current'!B40)*'PPM Current'!C40</f>
        <v>0</v>
      </c>
      <c r="G39" s="20"/>
      <c r="H39" s="340">
        <f>H38</f>
        <v>1</v>
      </c>
      <c r="I39" s="341"/>
      <c r="J39" s="2"/>
      <c r="K39" s="27">
        <f>E39*H39</f>
        <v>19.289231480017992</v>
      </c>
      <c r="L39" s="27">
        <f>F39*H39</f>
        <v>0</v>
      </c>
      <c r="M39" s="20"/>
      <c r="N39" s="46">
        <f>'Active Participation Info'!F77</f>
        <v>0.08</v>
      </c>
      <c r="O39" s="46">
        <f>'Active Participation Info'!F78</f>
        <v>0.02</v>
      </c>
      <c r="P39" s="46">
        <f>'Active Participation Info'!F79</f>
        <v>0.9</v>
      </c>
      <c r="Q39" s="46">
        <f>'Active Participation Info'!F80</f>
        <v>0</v>
      </c>
      <c r="R39" s="46">
        <f>'Active Participation Info'!F81</f>
        <v>0</v>
      </c>
      <c r="S39" s="46">
        <f>'Active Participation Info'!F82</f>
        <v>0</v>
      </c>
      <c r="T39" s="46"/>
      <c r="U39" s="46"/>
      <c r="V39" s="46"/>
      <c r="W39" s="46"/>
      <c r="X39" s="27"/>
      <c r="Y39" s="27"/>
      <c r="Z39" s="4"/>
      <c r="AA39" s="27">
        <f aca="true" t="shared" si="37" ref="AA39:AA63">N39*K39</f>
        <v>1.5431385184014395</v>
      </c>
      <c r="AB39" s="27">
        <f aca="true" t="shared" si="38" ref="AB39:AB63">O39*K39</f>
        <v>0.38578462960035986</v>
      </c>
      <c r="AC39" s="27">
        <f aca="true" t="shared" si="39" ref="AC39:AC63">P39*K39</f>
        <v>17.360308332016192</v>
      </c>
      <c r="AD39" s="27">
        <f aca="true" t="shared" si="40" ref="AD39:AD63">Q39*K39</f>
        <v>0</v>
      </c>
      <c r="AE39" s="27">
        <f aca="true" t="shared" si="41" ref="AE39:AE63">R39*K39</f>
        <v>0</v>
      </c>
      <c r="AF39" s="27">
        <f aca="true" t="shared" si="42" ref="AF39:AF63">S39*K39</f>
        <v>0</v>
      </c>
      <c r="AG39" s="106"/>
      <c r="AH39" s="106"/>
      <c r="AI39" s="4"/>
      <c r="AJ39" s="20"/>
      <c r="AK39" s="4"/>
      <c r="AL39" s="4"/>
      <c r="AM39" s="4"/>
      <c r="AN39" s="4">
        <f>'PPM Current'!AK40</f>
        <v>13</v>
      </c>
      <c r="AO39" s="4">
        <f>'PPM Current'!AL40</f>
        <v>0</v>
      </c>
      <c r="AP39" s="4"/>
      <c r="AQ39" s="105">
        <f aca="true" t="shared" si="43" ref="AQ39:AQ63">$AN39-AA39</f>
        <v>11.45686148159856</v>
      </c>
      <c r="AR39" s="105">
        <f aca="true" t="shared" si="44" ref="AR39:AR63">$AN39-AB39</f>
        <v>12.61421537039964</v>
      </c>
      <c r="AS39" s="105">
        <f aca="true" t="shared" si="45" ref="AS39:AS63">$AN39-AC39</f>
        <v>-4.360308332016192</v>
      </c>
      <c r="AT39" s="105">
        <f aca="true" t="shared" si="46" ref="AT39:AT63">$AN39-AD39</f>
        <v>13</v>
      </c>
      <c r="AU39" s="105">
        <f aca="true" t="shared" si="47" ref="AU39:AU63">$AN39-AE39</f>
        <v>13</v>
      </c>
      <c r="AV39" s="105">
        <f aca="true" t="shared" si="48" ref="AV39:AV63">$AN39-AF39</f>
        <v>13</v>
      </c>
      <c r="AW39" s="27"/>
      <c r="AX39" s="27"/>
      <c r="AY39" s="27"/>
      <c r="AZ39" s="27"/>
      <c r="BA39" s="27"/>
      <c r="BB39" s="27"/>
    </row>
    <row r="40" spans="1:54" s="32" customFormat="1" ht="12.75" hidden="1">
      <c r="A40" s="31" t="str">
        <f>'PPM Current'!A41</f>
        <v>Area 2</v>
      </c>
      <c r="B40" s="105">
        <f>'Estimated teams by TGR'!J6</f>
        <v>24.259261510778245</v>
      </c>
      <c r="C40" s="46">
        <f aca="true" t="shared" si="49" ref="C40:C63">C39</f>
        <v>0.04</v>
      </c>
      <c r="D40" s="228"/>
      <c r="E40" s="106">
        <f aca="true" t="shared" si="50" ref="E40:E62">B40*(1+C40)</f>
        <v>25.229631971209376</v>
      </c>
      <c r="F40" s="233">
        <f>(E40/'PPM Current'!B41)*'PPM Current'!C41</f>
        <v>0</v>
      </c>
      <c r="G40" s="20"/>
      <c r="H40" s="340">
        <f>H39</f>
        <v>1</v>
      </c>
      <c r="I40" s="341"/>
      <c r="J40" s="2"/>
      <c r="K40" s="27">
        <f aca="true" t="shared" si="51" ref="K40:K63">E40*H40</f>
        <v>25.229631971209376</v>
      </c>
      <c r="L40" s="27">
        <f aca="true" t="shared" si="52" ref="L40:L63">F40*H40</f>
        <v>0</v>
      </c>
      <c r="M40" s="20"/>
      <c r="N40" s="28">
        <f aca="true" t="shared" si="53" ref="N40:S55">N39</f>
        <v>0.08</v>
      </c>
      <c r="O40" s="28">
        <f t="shared" si="53"/>
        <v>0.02</v>
      </c>
      <c r="P40" s="28">
        <f t="shared" si="53"/>
        <v>0.9</v>
      </c>
      <c r="Q40" s="28">
        <f t="shared" si="53"/>
        <v>0</v>
      </c>
      <c r="R40" s="28">
        <f t="shared" si="53"/>
        <v>0</v>
      </c>
      <c r="S40" s="28">
        <f t="shared" si="53"/>
        <v>0</v>
      </c>
      <c r="T40" s="28"/>
      <c r="U40" s="28"/>
      <c r="V40" s="28"/>
      <c r="W40" s="28"/>
      <c r="X40" s="27"/>
      <c r="Y40" s="27"/>
      <c r="Z40" s="4"/>
      <c r="AA40" s="27">
        <f t="shared" si="37"/>
        <v>2.01837055769675</v>
      </c>
      <c r="AB40" s="27">
        <f t="shared" si="38"/>
        <v>0.5045926394241875</v>
      </c>
      <c r="AC40" s="27">
        <f t="shared" si="39"/>
        <v>22.70666877408844</v>
      </c>
      <c r="AD40" s="27">
        <f t="shared" si="40"/>
        <v>0</v>
      </c>
      <c r="AE40" s="27">
        <f t="shared" si="41"/>
        <v>0</v>
      </c>
      <c r="AF40" s="27">
        <f t="shared" si="42"/>
        <v>0</v>
      </c>
      <c r="AG40" s="27"/>
      <c r="AH40" s="27"/>
      <c r="AI40" s="4"/>
      <c r="AJ40" s="4"/>
      <c r="AK40" s="4"/>
      <c r="AL40" s="4"/>
      <c r="AM40" s="4"/>
      <c r="AN40" s="4">
        <f>'PPM Current'!AK41</f>
        <v>10</v>
      </c>
      <c r="AO40" s="4">
        <f>'PPM Current'!AL41</f>
        <v>0</v>
      </c>
      <c r="AP40" s="4"/>
      <c r="AQ40" s="105">
        <f t="shared" si="43"/>
        <v>7.98162944230325</v>
      </c>
      <c r="AR40" s="105">
        <f t="shared" si="44"/>
        <v>9.495407360575813</v>
      </c>
      <c r="AS40" s="105">
        <f t="shared" si="45"/>
        <v>-12.706668774088438</v>
      </c>
      <c r="AT40" s="105">
        <f t="shared" si="46"/>
        <v>10</v>
      </c>
      <c r="AU40" s="105">
        <f t="shared" si="47"/>
        <v>10</v>
      </c>
      <c r="AV40" s="105">
        <f t="shared" si="48"/>
        <v>10</v>
      </c>
      <c r="AW40" s="27"/>
      <c r="AX40" s="27"/>
      <c r="AY40" s="27"/>
      <c r="AZ40" s="27"/>
      <c r="BA40" s="27"/>
      <c r="BB40" s="27"/>
    </row>
    <row r="41" spans="1:54" s="32" customFormat="1" ht="12.75" hidden="1">
      <c r="A41" s="31" t="str">
        <f>'PPM Current'!A42</f>
        <v>Area 3</v>
      </c>
      <c r="B41" s="105">
        <f>'Estimated teams by TGR'!J7</f>
        <v>27.726628895184138</v>
      </c>
      <c r="C41" s="46">
        <f t="shared" si="49"/>
        <v>0.04</v>
      </c>
      <c r="D41" s="228"/>
      <c r="E41" s="106">
        <f t="shared" si="50"/>
        <v>28.835694050991506</v>
      </c>
      <c r="F41" s="233">
        <f>(E41/'PPM Current'!B42)*'PPM Current'!C42</f>
        <v>0</v>
      </c>
      <c r="G41" s="20"/>
      <c r="H41" s="340">
        <f aca="true" t="shared" si="54" ref="H41:H63">H40</f>
        <v>1</v>
      </c>
      <c r="I41" s="341"/>
      <c r="J41" s="2"/>
      <c r="K41" s="27">
        <f t="shared" si="51"/>
        <v>28.835694050991506</v>
      </c>
      <c r="L41" s="27">
        <f t="shared" si="52"/>
        <v>0</v>
      </c>
      <c r="M41" s="20"/>
      <c r="N41" s="28">
        <f t="shared" si="53"/>
        <v>0.08</v>
      </c>
      <c r="O41" s="28">
        <f t="shared" si="53"/>
        <v>0.02</v>
      </c>
      <c r="P41" s="28">
        <f t="shared" si="53"/>
        <v>0.9</v>
      </c>
      <c r="Q41" s="28">
        <f t="shared" si="53"/>
        <v>0</v>
      </c>
      <c r="R41" s="28">
        <f t="shared" si="53"/>
        <v>0</v>
      </c>
      <c r="S41" s="28">
        <f t="shared" si="53"/>
        <v>0</v>
      </c>
      <c r="T41" s="28"/>
      <c r="U41" s="28"/>
      <c r="V41" s="28"/>
      <c r="W41" s="28"/>
      <c r="X41" s="27"/>
      <c r="Y41" s="27"/>
      <c r="Z41" s="4"/>
      <c r="AA41" s="27">
        <f t="shared" si="37"/>
        <v>2.3068555240793205</v>
      </c>
      <c r="AB41" s="27">
        <f t="shared" si="38"/>
        <v>0.5767138810198301</v>
      </c>
      <c r="AC41" s="27">
        <f t="shared" si="39"/>
        <v>25.952124645892358</v>
      </c>
      <c r="AD41" s="27">
        <f t="shared" si="40"/>
        <v>0</v>
      </c>
      <c r="AE41" s="27">
        <f t="shared" si="41"/>
        <v>0</v>
      </c>
      <c r="AF41" s="27">
        <f t="shared" si="42"/>
        <v>0</v>
      </c>
      <c r="AG41" s="27"/>
      <c r="AH41" s="27"/>
      <c r="AI41" s="4"/>
      <c r="AJ41" s="4"/>
      <c r="AK41" s="4"/>
      <c r="AL41" s="4"/>
      <c r="AM41" s="4"/>
      <c r="AN41" s="4">
        <f>'PPM Current'!AK42</f>
        <v>8</v>
      </c>
      <c r="AO41" s="4">
        <f>'PPM Current'!AL42</f>
        <v>0</v>
      </c>
      <c r="AP41" s="4"/>
      <c r="AQ41" s="105">
        <f t="shared" si="43"/>
        <v>5.693144475920679</v>
      </c>
      <c r="AR41" s="105">
        <f t="shared" si="44"/>
        <v>7.42328611898017</v>
      </c>
      <c r="AS41" s="105">
        <f t="shared" si="45"/>
        <v>-17.952124645892358</v>
      </c>
      <c r="AT41" s="105">
        <f t="shared" si="46"/>
        <v>8</v>
      </c>
      <c r="AU41" s="105">
        <f t="shared" si="47"/>
        <v>8</v>
      </c>
      <c r="AV41" s="105">
        <f t="shared" si="48"/>
        <v>8</v>
      </c>
      <c r="AW41" s="27"/>
      <c r="AX41" s="27"/>
      <c r="AY41" s="27"/>
      <c r="AZ41" s="27"/>
      <c r="BA41" s="27"/>
      <c r="BB41" s="27"/>
    </row>
    <row r="42" spans="1:54" s="32" customFormat="1" ht="12.75" hidden="1">
      <c r="A42" s="31" t="str">
        <f>'PPM Current'!A43</f>
        <v>Area 4</v>
      </c>
      <c r="B42" s="105">
        <f>'Estimated teams by TGR'!J8</f>
        <v>29.5485355445051</v>
      </c>
      <c r="C42" s="46">
        <f t="shared" si="49"/>
        <v>0.04</v>
      </c>
      <c r="D42" s="228"/>
      <c r="E42" s="106">
        <f t="shared" si="50"/>
        <v>30.730476966285305</v>
      </c>
      <c r="F42" s="233">
        <f>(E42/'PPM Current'!B43)*'PPM Current'!C43</f>
        <v>0</v>
      </c>
      <c r="G42" s="20"/>
      <c r="H42" s="340">
        <f t="shared" si="54"/>
        <v>1</v>
      </c>
      <c r="I42" s="341"/>
      <c r="J42" s="4"/>
      <c r="K42" s="27">
        <f t="shared" si="51"/>
        <v>30.730476966285305</v>
      </c>
      <c r="L42" s="27">
        <f t="shared" si="52"/>
        <v>0</v>
      </c>
      <c r="M42" s="20"/>
      <c r="N42" s="28">
        <f t="shared" si="53"/>
        <v>0.08</v>
      </c>
      <c r="O42" s="28">
        <f t="shared" si="53"/>
        <v>0.02</v>
      </c>
      <c r="P42" s="28">
        <f t="shared" si="53"/>
        <v>0.9</v>
      </c>
      <c r="Q42" s="28">
        <f t="shared" si="53"/>
        <v>0</v>
      </c>
      <c r="R42" s="28">
        <f t="shared" si="53"/>
        <v>0</v>
      </c>
      <c r="S42" s="28">
        <f t="shared" si="53"/>
        <v>0</v>
      </c>
      <c r="T42" s="28"/>
      <c r="U42" s="28"/>
      <c r="V42" s="28"/>
      <c r="W42" s="28"/>
      <c r="X42" s="27"/>
      <c r="Y42" s="27"/>
      <c r="Z42" s="4"/>
      <c r="AA42" s="27">
        <f t="shared" si="37"/>
        <v>2.4584381573028247</v>
      </c>
      <c r="AB42" s="27">
        <f t="shared" si="38"/>
        <v>0.6146095393257062</v>
      </c>
      <c r="AC42" s="27">
        <f t="shared" si="39"/>
        <v>27.657429269656774</v>
      </c>
      <c r="AD42" s="27">
        <f t="shared" si="40"/>
        <v>0</v>
      </c>
      <c r="AE42" s="27">
        <f t="shared" si="41"/>
        <v>0</v>
      </c>
      <c r="AF42" s="27">
        <f t="shared" si="42"/>
        <v>0</v>
      </c>
      <c r="AG42" s="27"/>
      <c r="AH42" s="27"/>
      <c r="AI42" s="4"/>
      <c r="AJ42" s="4"/>
      <c r="AK42" s="4"/>
      <c r="AL42" s="4"/>
      <c r="AM42" s="4"/>
      <c r="AN42" s="4">
        <f>'PPM Current'!AK43</f>
        <v>0</v>
      </c>
      <c r="AO42" s="4">
        <f>'PPM Current'!AL43</f>
        <v>0</v>
      </c>
      <c r="AP42" s="4"/>
      <c r="AQ42" s="105">
        <f t="shared" si="43"/>
        <v>-2.4584381573028247</v>
      </c>
      <c r="AR42" s="105">
        <f t="shared" si="44"/>
        <v>-0.6146095393257062</v>
      </c>
      <c r="AS42" s="105">
        <f t="shared" si="45"/>
        <v>-27.657429269656774</v>
      </c>
      <c r="AT42" s="105">
        <f t="shared" si="46"/>
        <v>0</v>
      </c>
      <c r="AU42" s="105">
        <f t="shared" si="47"/>
        <v>0</v>
      </c>
      <c r="AV42" s="105">
        <f t="shared" si="48"/>
        <v>0</v>
      </c>
      <c r="AW42" s="27"/>
      <c r="AX42" s="27"/>
      <c r="AY42" s="27"/>
      <c r="AZ42" s="27"/>
      <c r="BA42" s="27"/>
      <c r="BB42" s="27"/>
    </row>
    <row r="43" spans="1:54" s="32" customFormat="1" ht="12.75" hidden="1">
      <c r="A43" s="31" t="str">
        <f>'PPM Current'!A44</f>
        <v>Area 5</v>
      </c>
      <c r="B43" s="105">
        <f>'Estimated teams by TGR'!J9</f>
        <v>14.004881518316333</v>
      </c>
      <c r="C43" s="46">
        <f t="shared" si="49"/>
        <v>0.04</v>
      </c>
      <c r="D43" s="228"/>
      <c r="E43" s="106">
        <f t="shared" si="50"/>
        <v>14.565076779048987</v>
      </c>
      <c r="F43" s="233">
        <f>(E43/'PPM Current'!B44)*'PPM Current'!C44</f>
        <v>0</v>
      </c>
      <c r="G43" s="20"/>
      <c r="H43" s="340">
        <f t="shared" si="54"/>
        <v>1</v>
      </c>
      <c r="I43" s="341"/>
      <c r="J43" s="4"/>
      <c r="K43" s="27">
        <f t="shared" si="51"/>
        <v>14.565076779048987</v>
      </c>
      <c r="L43" s="27">
        <f t="shared" si="52"/>
        <v>0</v>
      </c>
      <c r="M43" s="20"/>
      <c r="N43" s="28">
        <f t="shared" si="53"/>
        <v>0.08</v>
      </c>
      <c r="O43" s="28">
        <f t="shared" si="53"/>
        <v>0.02</v>
      </c>
      <c r="P43" s="28">
        <f t="shared" si="53"/>
        <v>0.9</v>
      </c>
      <c r="Q43" s="28">
        <f t="shared" si="53"/>
        <v>0</v>
      </c>
      <c r="R43" s="28">
        <f t="shared" si="53"/>
        <v>0</v>
      </c>
      <c r="S43" s="28">
        <f t="shared" si="53"/>
        <v>0</v>
      </c>
      <c r="T43" s="28"/>
      <c r="U43" s="28"/>
      <c r="V43" s="28"/>
      <c r="W43" s="28"/>
      <c r="X43" s="27"/>
      <c r="Y43" s="27"/>
      <c r="Z43" s="4"/>
      <c r="AA43" s="27">
        <f t="shared" si="37"/>
        <v>1.165206142323919</v>
      </c>
      <c r="AB43" s="27">
        <f t="shared" si="38"/>
        <v>0.29130153558097976</v>
      </c>
      <c r="AC43" s="27">
        <f t="shared" si="39"/>
        <v>13.108569101144088</v>
      </c>
      <c r="AD43" s="27">
        <f t="shared" si="40"/>
        <v>0</v>
      </c>
      <c r="AE43" s="27">
        <f t="shared" si="41"/>
        <v>0</v>
      </c>
      <c r="AF43" s="27">
        <f t="shared" si="42"/>
        <v>0</v>
      </c>
      <c r="AG43" s="27"/>
      <c r="AH43" s="27"/>
      <c r="AI43" s="4"/>
      <c r="AJ43" s="4"/>
      <c r="AK43" s="4"/>
      <c r="AL43" s="4"/>
      <c r="AM43" s="4"/>
      <c r="AN43" s="4">
        <f>'PPM Current'!AK44</f>
        <v>3</v>
      </c>
      <c r="AO43" s="4">
        <f>'PPM Current'!AL44</f>
        <v>0</v>
      </c>
      <c r="AP43" s="4"/>
      <c r="AQ43" s="105">
        <f t="shared" si="43"/>
        <v>1.834793857676081</v>
      </c>
      <c r="AR43" s="105">
        <f t="shared" si="44"/>
        <v>2.70869846441902</v>
      </c>
      <c r="AS43" s="105">
        <f t="shared" si="45"/>
        <v>-10.108569101144088</v>
      </c>
      <c r="AT43" s="105">
        <f t="shared" si="46"/>
        <v>3</v>
      </c>
      <c r="AU43" s="105">
        <f t="shared" si="47"/>
        <v>3</v>
      </c>
      <c r="AV43" s="105">
        <f t="shared" si="48"/>
        <v>3</v>
      </c>
      <c r="AW43" s="27"/>
      <c r="AX43" s="27"/>
      <c r="AY43" s="27"/>
      <c r="AZ43" s="27"/>
      <c r="BA43" s="27"/>
      <c r="BB43" s="27"/>
    </row>
    <row r="44" spans="1:54" s="32" customFormat="1" ht="12.75" hidden="1">
      <c r="A44" s="31" t="str">
        <f>'PPM Current'!A45</f>
        <v>Area 6</v>
      </c>
      <c r="B44" s="105">
        <f>'Estimated teams by TGR'!J10</f>
        <v>20.99706379408868</v>
      </c>
      <c r="C44" s="46">
        <f t="shared" si="49"/>
        <v>0.04</v>
      </c>
      <c r="D44" s="228"/>
      <c r="E44" s="106">
        <f t="shared" si="50"/>
        <v>21.83694634585223</v>
      </c>
      <c r="F44" s="233">
        <f>(E44/'PPM Current'!B45)*'PPM Current'!C45</f>
        <v>0</v>
      </c>
      <c r="G44" s="20"/>
      <c r="H44" s="340">
        <f t="shared" si="54"/>
        <v>1</v>
      </c>
      <c r="I44" s="341"/>
      <c r="J44" s="4"/>
      <c r="K44" s="27">
        <f t="shared" si="51"/>
        <v>21.83694634585223</v>
      </c>
      <c r="L44" s="27">
        <f t="shared" si="52"/>
        <v>0</v>
      </c>
      <c r="M44" s="20"/>
      <c r="N44" s="28">
        <f t="shared" si="53"/>
        <v>0.08</v>
      </c>
      <c r="O44" s="28">
        <f t="shared" si="53"/>
        <v>0.02</v>
      </c>
      <c r="P44" s="28">
        <f t="shared" si="53"/>
        <v>0.9</v>
      </c>
      <c r="Q44" s="28">
        <f t="shared" si="53"/>
        <v>0</v>
      </c>
      <c r="R44" s="28">
        <f t="shared" si="53"/>
        <v>0</v>
      </c>
      <c r="S44" s="28">
        <f t="shared" si="53"/>
        <v>0</v>
      </c>
      <c r="T44" s="28"/>
      <c r="U44" s="28"/>
      <c r="V44" s="28"/>
      <c r="W44" s="28"/>
      <c r="X44" s="27"/>
      <c r="Y44" s="27"/>
      <c r="Z44" s="4"/>
      <c r="AA44" s="27">
        <f t="shared" si="37"/>
        <v>1.7469557076681783</v>
      </c>
      <c r="AB44" s="27">
        <f t="shared" si="38"/>
        <v>0.4367389269170446</v>
      </c>
      <c r="AC44" s="27">
        <f t="shared" si="39"/>
        <v>19.653251711267007</v>
      </c>
      <c r="AD44" s="27">
        <f t="shared" si="40"/>
        <v>0</v>
      </c>
      <c r="AE44" s="27">
        <f t="shared" si="41"/>
        <v>0</v>
      </c>
      <c r="AF44" s="27">
        <f t="shared" si="42"/>
        <v>0</v>
      </c>
      <c r="AG44" s="27"/>
      <c r="AH44" s="27"/>
      <c r="AI44" s="4"/>
      <c r="AJ44" s="4"/>
      <c r="AK44" s="4"/>
      <c r="AL44" s="4"/>
      <c r="AM44" s="4"/>
      <c r="AN44" s="4">
        <f>'PPM Current'!AK45</f>
        <v>5</v>
      </c>
      <c r="AO44" s="4">
        <f>'PPM Current'!AL45</f>
        <v>0</v>
      </c>
      <c r="AP44" s="4"/>
      <c r="AQ44" s="105">
        <f t="shared" si="43"/>
        <v>3.253044292331822</v>
      </c>
      <c r="AR44" s="105">
        <f t="shared" si="44"/>
        <v>4.5632610730829555</v>
      </c>
      <c r="AS44" s="105">
        <f t="shared" si="45"/>
        <v>-14.653251711267007</v>
      </c>
      <c r="AT44" s="105">
        <f t="shared" si="46"/>
        <v>5</v>
      </c>
      <c r="AU44" s="105">
        <f t="shared" si="47"/>
        <v>5</v>
      </c>
      <c r="AV44" s="105">
        <f t="shared" si="48"/>
        <v>5</v>
      </c>
      <c r="AW44" s="27"/>
      <c r="AX44" s="27"/>
      <c r="AY44" s="27"/>
      <c r="AZ44" s="27"/>
      <c r="BA44" s="27"/>
      <c r="BB44" s="27"/>
    </row>
    <row r="45" spans="1:54" s="32" customFormat="1" ht="12.75" hidden="1">
      <c r="A45" s="31" t="str">
        <f>'PPM Current'!A46</f>
        <v>Ward 7</v>
      </c>
      <c r="B45" s="105">
        <f>'Estimated teams by TGR'!J11</f>
        <v>0</v>
      </c>
      <c r="C45" s="46">
        <f t="shared" si="49"/>
        <v>0.04</v>
      </c>
      <c r="D45" s="228"/>
      <c r="E45" s="106">
        <f t="shared" si="50"/>
        <v>0</v>
      </c>
      <c r="F45" s="233" t="e">
        <f>(E45/'PPM Current'!B46)*'PPM Current'!C46</f>
        <v>#DIV/0!</v>
      </c>
      <c r="G45" s="20"/>
      <c r="H45" s="340">
        <f t="shared" si="54"/>
        <v>1</v>
      </c>
      <c r="I45" s="341"/>
      <c r="J45" s="4"/>
      <c r="K45" s="27">
        <f t="shared" si="51"/>
        <v>0</v>
      </c>
      <c r="L45" s="27" t="e">
        <f t="shared" si="52"/>
        <v>#DIV/0!</v>
      </c>
      <c r="M45" s="20"/>
      <c r="N45" s="28">
        <f t="shared" si="53"/>
        <v>0.08</v>
      </c>
      <c r="O45" s="28">
        <f t="shared" si="53"/>
        <v>0.02</v>
      </c>
      <c r="P45" s="28">
        <f t="shared" si="53"/>
        <v>0.9</v>
      </c>
      <c r="Q45" s="28">
        <f t="shared" si="53"/>
        <v>0</v>
      </c>
      <c r="R45" s="28">
        <f t="shared" si="53"/>
        <v>0</v>
      </c>
      <c r="S45" s="28">
        <f t="shared" si="53"/>
        <v>0</v>
      </c>
      <c r="T45" s="28"/>
      <c r="U45" s="28"/>
      <c r="V45" s="28"/>
      <c r="W45" s="28"/>
      <c r="X45" s="27"/>
      <c r="Y45" s="27"/>
      <c r="Z45" s="4"/>
      <c r="AA45" s="27">
        <f t="shared" si="37"/>
        <v>0</v>
      </c>
      <c r="AB45" s="27">
        <f t="shared" si="38"/>
        <v>0</v>
      </c>
      <c r="AC45" s="27">
        <f t="shared" si="39"/>
        <v>0</v>
      </c>
      <c r="AD45" s="27">
        <f t="shared" si="40"/>
        <v>0</v>
      </c>
      <c r="AE45" s="27">
        <f t="shared" si="41"/>
        <v>0</v>
      </c>
      <c r="AF45" s="27">
        <f t="shared" si="42"/>
        <v>0</v>
      </c>
      <c r="AG45" s="27"/>
      <c r="AH45" s="27"/>
      <c r="AI45" s="4"/>
      <c r="AJ45" s="4"/>
      <c r="AK45" s="4"/>
      <c r="AL45" s="4"/>
      <c r="AM45" s="4"/>
      <c r="AN45" s="4">
        <f>'PPM Current'!AK46</f>
        <v>0</v>
      </c>
      <c r="AO45" s="4">
        <f>'PPM Current'!AL46</f>
        <v>0</v>
      </c>
      <c r="AP45" s="4"/>
      <c r="AQ45" s="105">
        <f t="shared" si="43"/>
        <v>0</v>
      </c>
      <c r="AR45" s="105">
        <f t="shared" si="44"/>
        <v>0</v>
      </c>
      <c r="AS45" s="105">
        <f t="shared" si="45"/>
        <v>0</v>
      </c>
      <c r="AT45" s="105">
        <f t="shared" si="46"/>
        <v>0</v>
      </c>
      <c r="AU45" s="105">
        <f t="shared" si="47"/>
        <v>0</v>
      </c>
      <c r="AV45" s="105">
        <f t="shared" si="48"/>
        <v>0</v>
      </c>
      <c r="AW45" s="27"/>
      <c r="AX45" s="27"/>
      <c r="AY45" s="27"/>
      <c r="AZ45" s="27"/>
      <c r="BA45" s="27"/>
      <c r="BB45" s="27"/>
    </row>
    <row r="46" spans="1:54" s="32" customFormat="1" ht="12.75" hidden="1">
      <c r="A46" s="31" t="str">
        <f>'PPM Current'!A47</f>
        <v>Ward 8</v>
      </c>
      <c r="B46" s="105">
        <f>'Estimated teams by TGR'!J12</f>
        <v>0</v>
      </c>
      <c r="C46" s="46">
        <f t="shared" si="49"/>
        <v>0.04</v>
      </c>
      <c r="D46" s="228"/>
      <c r="E46" s="106">
        <f t="shared" si="50"/>
        <v>0</v>
      </c>
      <c r="F46" s="233" t="e">
        <f>(E46/'PPM Current'!B47)*'PPM Current'!C47</f>
        <v>#DIV/0!</v>
      </c>
      <c r="G46" s="20"/>
      <c r="H46" s="340">
        <f t="shared" si="54"/>
        <v>1</v>
      </c>
      <c r="I46" s="341"/>
      <c r="J46" s="4"/>
      <c r="K46" s="27">
        <f t="shared" si="51"/>
        <v>0</v>
      </c>
      <c r="L46" s="27" t="e">
        <f t="shared" si="52"/>
        <v>#DIV/0!</v>
      </c>
      <c r="M46" s="20"/>
      <c r="N46" s="28">
        <f t="shared" si="53"/>
        <v>0.08</v>
      </c>
      <c r="O46" s="28">
        <f t="shared" si="53"/>
        <v>0.02</v>
      </c>
      <c r="P46" s="28">
        <f t="shared" si="53"/>
        <v>0.9</v>
      </c>
      <c r="Q46" s="28">
        <f t="shared" si="53"/>
        <v>0</v>
      </c>
      <c r="R46" s="28">
        <f t="shared" si="53"/>
        <v>0</v>
      </c>
      <c r="S46" s="28">
        <f t="shared" si="53"/>
        <v>0</v>
      </c>
      <c r="T46" s="28"/>
      <c r="U46" s="28"/>
      <c r="V46" s="28"/>
      <c r="W46" s="28"/>
      <c r="X46" s="27"/>
      <c r="Y46" s="27"/>
      <c r="Z46" s="4"/>
      <c r="AA46" s="27">
        <f t="shared" si="37"/>
        <v>0</v>
      </c>
      <c r="AB46" s="27">
        <f t="shared" si="38"/>
        <v>0</v>
      </c>
      <c r="AC46" s="27">
        <f t="shared" si="39"/>
        <v>0</v>
      </c>
      <c r="AD46" s="27">
        <f t="shared" si="40"/>
        <v>0</v>
      </c>
      <c r="AE46" s="27">
        <f t="shared" si="41"/>
        <v>0</v>
      </c>
      <c r="AF46" s="27">
        <f t="shared" si="42"/>
        <v>0</v>
      </c>
      <c r="AG46" s="27"/>
      <c r="AH46" s="27"/>
      <c r="AI46" s="4"/>
      <c r="AJ46" s="4"/>
      <c r="AK46" s="4"/>
      <c r="AL46" s="4"/>
      <c r="AM46" s="4"/>
      <c r="AN46" s="4">
        <f>'PPM Current'!AK47</f>
        <v>0</v>
      </c>
      <c r="AO46" s="4">
        <f>'PPM Current'!AL47</f>
        <v>0</v>
      </c>
      <c r="AP46" s="4"/>
      <c r="AQ46" s="105">
        <f t="shared" si="43"/>
        <v>0</v>
      </c>
      <c r="AR46" s="105">
        <f t="shared" si="44"/>
        <v>0</v>
      </c>
      <c r="AS46" s="105">
        <f t="shared" si="45"/>
        <v>0</v>
      </c>
      <c r="AT46" s="105">
        <f t="shared" si="46"/>
        <v>0</v>
      </c>
      <c r="AU46" s="105">
        <f t="shared" si="47"/>
        <v>0</v>
      </c>
      <c r="AV46" s="105">
        <f t="shared" si="48"/>
        <v>0</v>
      </c>
      <c r="AW46" s="27"/>
      <c r="AX46" s="27"/>
      <c r="AY46" s="27"/>
      <c r="AZ46" s="27"/>
      <c r="BA46" s="27"/>
      <c r="BB46" s="27"/>
    </row>
    <row r="47" spans="1:54" s="32" customFormat="1" ht="12.75" hidden="1">
      <c r="A47" s="31" t="str">
        <f>'PPM Current'!A48</f>
        <v>Ward 9</v>
      </c>
      <c r="B47" s="105">
        <f>'Estimated teams by TGR'!J13</f>
        <v>0</v>
      </c>
      <c r="C47" s="46">
        <f t="shared" si="49"/>
        <v>0.04</v>
      </c>
      <c r="D47" s="228"/>
      <c r="E47" s="106">
        <f t="shared" si="50"/>
        <v>0</v>
      </c>
      <c r="F47" s="233" t="e">
        <f>(E47/'PPM Current'!B48)*'PPM Current'!C48</f>
        <v>#DIV/0!</v>
      </c>
      <c r="G47" s="20"/>
      <c r="H47" s="340">
        <f t="shared" si="54"/>
        <v>1</v>
      </c>
      <c r="I47" s="341"/>
      <c r="J47" s="4"/>
      <c r="K47" s="27">
        <f t="shared" si="51"/>
        <v>0</v>
      </c>
      <c r="L47" s="27" t="e">
        <f t="shared" si="52"/>
        <v>#DIV/0!</v>
      </c>
      <c r="M47" s="20"/>
      <c r="N47" s="28">
        <f t="shared" si="53"/>
        <v>0.08</v>
      </c>
      <c r="O47" s="28">
        <f t="shared" si="53"/>
        <v>0.02</v>
      </c>
      <c r="P47" s="28">
        <f t="shared" si="53"/>
        <v>0.9</v>
      </c>
      <c r="Q47" s="28">
        <f t="shared" si="53"/>
        <v>0</v>
      </c>
      <c r="R47" s="28">
        <f t="shared" si="53"/>
        <v>0</v>
      </c>
      <c r="S47" s="28">
        <f t="shared" si="53"/>
        <v>0</v>
      </c>
      <c r="T47" s="28"/>
      <c r="U47" s="28"/>
      <c r="V47" s="28"/>
      <c r="W47" s="28"/>
      <c r="X47" s="27"/>
      <c r="Y47" s="27"/>
      <c r="Z47" s="4"/>
      <c r="AA47" s="27">
        <f t="shared" si="37"/>
        <v>0</v>
      </c>
      <c r="AB47" s="27">
        <f t="shared" si="38"/>
        <v>0</v>
      </c>
      <c r="AC47" s="27">
        <f t="shared" si="39"/>
        <v>0</v>
      </c>
      <c r="AD47" s="27">
        <f t="shared" si="40"/>
        <v>0</v>
      </c>
      <c r="AE47" s="27">
        <f t="shared" si="41"/>
        <v>0</v>
      </c>
      <c r="AF47" s="27">
        <f t="shared" si="42"/>
        <v>0</v>
      </c>
      <c r="AG47" s="27"/>
      <c r="AH47" s="27"/>
      <c r="AI47" s="4"/>
      <c r="AJ47" s="4"/>
      <c r="AK47" s="4"/>
      <c r="AL47" s="4"/>
      <c r="AM47" s="4"/>
      <c r="AN47" s="4">
        <f>'PPM Current'!AK48</f>
        <v>0</v>
      </c>
      <c r="AO47" s="4">
        <f>'PPM Current'!AL48</f>
        <v>0</v>
      </c>
      <c r="AP47" s="4"/>
      <c r="AQ47" s="105">
        <f t="shared" si="43"/>
        <v>0</v>
      </c>
      <c r="AR47" s="105">
        <f t="shared" si="44"/>
        <v>0</v>
      </c>
      <c r="AS47" s="105">
        <f t="shared" si="45"/>
        <v>0</v>
      </c>
      <c r="AT47" s="105">
        <f t="shared" si="46"/>
        <v>0</v>
      </c>
      <c r="AU47" s="105">
        <f t="shared" si="47"/>
        <v>0</v>
      </c>
      <c r="AV47" s="105">
        <f t="shared" si="48"/>
        <v>0</v>
      </c>
      <c r="AW47" s="27"/>
      <c r="AX47" s="27"/>
      <c r="AY47" s="27"/>
      <c r="AZ47" s="27"/>
      <c r="BA47" s="27"/>
      <c r="BB47" s="27"/>
    </row>
    <row r="48" spans="1:54" s="32" customFormat="1" ht="12.75" hidden="1">
      <c r="A48" s="31" t="str">
        <f>'PPM Current'!A49</f>
        <v>Ward 10</v>
      </c>
      <c r="B48" s="105">
        <f>'Estimated teams by TGR'!J14</f>
        <v>0</v>
      </c>
      <c r="C48" s="46">
        <f t="shared" si="49"/>
        <v>0.04</v>
      </c>
      <c r="D48" s="228"/>
      <c r="E48" s="106">
        <f t="shared" si="50"/>
        <v>0</v>
      </c>
      <c r="F48" s="233" t="e">
        <f>(E48/'PPM Current'!B49)*'PPM Current'!C49</f>
        <v>#DIV/0!</v>
      </c>
      <c r="G48" s="20"/>
      <c r="H48" s="340">
        <f t="shared" si="54"/>
        <v>1</v>
      </c>
      <c r="I48" s="341"/>
      <c r="J48" s="4"/>
      <c r="K48" s="27">
        <f t="shared" si="51"/>
        <v>0</v>
      </c>
      <c r="L48" s="27" t="e">
        <f t="shared" si="52"/>
        <v>#DIV/0!</v>
      </c>
      <c r="M48" s="20"/>
      <c r="N48" s="28">
        <f t="shared" si="53"/>
        <v>0.08</v>
      </c>
      <c r="O48" s="28">
        <f t="shared" si="53"/>
        <v>0.02</v>
      </c>
      <c r="P48" s="28">
        <f t="shared" si="53"/>
        <v>0.9</v>
      </c>
      <c r="Q48" s="28">
        <f t="shared" si="53"/>
        <v>0</v>
      </c>
      <c r="R48" s="28">
        <f t="shared" si="53"/>
        <v>0</v>
      </c>
      <c r="S48" s="28">
        <f t="shared" si="53"/>
        <v>0</v>
      </c>
      <c r="T48" s="28"/>
      <c r="U48" s="28"/>
      <c r="V48" s="28"/>
      <c r="W48" s="28"/>
      <c r="X48" s="27"/>
      <c r="Y48" s="27"/>
      <c r="Z48" s="4"/>
      <c r="AA48" s="27">
        <f t="shared" si="37"/>
        <v>0</v>
      </c>
      <c r="AB48" s="27">
        <f t="shared" si="38"/>
        <v>0</v>
      </c>
      <c r="AC48" s="27">
        <f t="shared" si="39"/>
        <v>0</v>
      </c>
      <c r="AD48" s="27">
        <f t="shared" si="40"/>
        <v>0</v>
      </c>
      <c r="AE48" s="27">
        <f t="shared" si="41"/>
        <v>0</v>
      </c>
      <c r="AF48" s="27">
        <f t="shared" si="42"/>
        <v>0</v>
      </c>
      <c r="AG48" s="27"/>
      <c r="AH48" s="27"/>
      <c r="AI48" s="4"/>
      <c r="AJ48" s="4"/>
      <c r="AK48" s="4"/>
      <c r="AL48" s="4"/>
      <c r="AM48" s="4"/>
      <c r="AN48" s="4">
        <f>'PPM Current'!AK49</f>
        <v>0</v>
      </c>
      <c r="AO48" s="4">
        <f>'PPM Current'!AL49</f>
        <v>0</v>
      </c>
      <c r="AP48" s="4"/>
      <c r="AQ48" s="105">
        <f t="shared" si="43"/>
        <v>0</v>
      </c>
      <c r="AR48" s="105">
        <f t="shared" si="44"/>
        <v>0</v>
      </c>
      <c r="AS48" s="105">
        <f t="shared" si="45"/>
        <v>0</v>
      </c>
      <c r="AT48" s="105">
        <f t="shared" si="46"/>
        <v>0</v>
      </c>
      <c r="AU48" s="105">
        <f t="shared" si="47"/>
        <v>0</v>
      </c>
      <c r="AV48" s="105">
        <f t="shared" si="48"/>
        <v>0</v>
      </c>
      <c r="AW48" s="27"/>
      <c r="AX48" s="27"/>
      <c r="AY48" s="27"/>
      <c r="AZ48" s="27"/>
      <c r="BA48" s="27"/>
      <c r="BB48" s="27"/>
    </row>
    <row r="49" spans="1:54" s="32" customFormat="1" ht="12.75" hidden="1">
      <c r="A49" s="31" t="str">
        <f>'PPM Current'!A50</f>
        <v>Ward 11</v>
      </c>
      <c r="B49" s="105">
        <f>'Estimated teams by TGR'!J15</f>
        <v>0</v>
      </c>
      <c r="C49" s="46">
        <f t="shared" si="49"/>
        <v>0.04</v>
      </c>
      <c r="D49" s="228"/>
      <c r="E49" s="106">
        <f t="shared" si="50"/>
        <v>0</v>
      </c>
      <c r="F49" s="233" t="e">
        <f>(E49/'PPM Current'!B50)*'PPM Current'!C50</f>
        <v>#DIV/0!</v>
      </c>
      <c r="G49" s="20"/>
      <c r="H49" s="340">
        <f t="shared" si="54"/>
        <v>1</v>
      </c>
      <c r="I49" s="341"/>
      <c r="J49" s="4"/>
      <c r="K49" s="27">
        <f t="shared" si="51"/>
        <v>0</v>
      </c>
      <c r="L49" s="27" t="e">
        <f t="shared" si="52"/>
        <v>#DIV/0!</v>
      </c>
      <c r="M49" s="20"/>
      <c r="N49" s="28">
        <f t="shared" si="53"/>
        <v>0.08</v>
      </c>
      <c r="O49" s="28">
        <f t="shared" si="53"/>
        <v>0.02</v>
      </c>
      <c r="P49" s="28">
        <f t="shared" si="53"/>
        <v>0.9</v>
      </c>
      <c r="Q49" s="28">
        <f t="shared" si="53"/>
        <v>0</v>
      </c>
      <c r="R49" s="28">
        <f t="shared" si="53"/>
        <v>0</v>
      </c>
      <c r="S49" s="28">
        <f t="shared" si="53"/>
        <v>0</v>
      </c>
      <c r="T49" s="28"/>
      <c r="U49" s="28"/>
      <c r="V49" s="28"/>
      <c r="W49" s="28"/>
      <c r="X49" s="27"/>
      <c r="Y49" s="27"/>
      <c r="Z49" s="4"/>
      <c r="AA49" s="27">
        <f t="shared" si="37"/>
        <v>0</v>
      </c>
      <c r="AB49" s="27">
        <f t="shared" si="38"/>
        <v>0</v>
      </c>
      <c r="AC49" s="27">
        <f t="shared" si="39"/>
        <v>0</v>
      </c>
      <c r="AD49" s="27">
        <f t="shared" si="40"/>
        <v>0</v>
      </c>
      <c r="AE49" s="27">
        <f t="shared" si="41"/>
        <v>0</v>
      </c>
      <c r="AF49" s="27">
        <f t="shared" si="42"/>
        <v>0</v>
      </c>
      <c r="AG49" s="27"/>
      <c r="AH49" s="27"/>
      <c r="AI49" s="4"/>
      <c r="AJ49" s="4"/>
      <c r="AK49" s="4"/>
      <c r="AL49" s="4"/>
      <c r="AM49" s="4"/>
      <c r="AN49" s="4">
        <f>'PPM Current'!AK50</f>
        <v>0</v>
      </c>
      <c r="AO49" s="4">
        <f>'PPM Current'!AL50</f>
        <v>0</v>
      </c>
      <c r="AP49" s="4"/>
      <c r="AQ49" s="105">
        <f t="shared" si="43"/>
        <v>0</v>
      </c>
      <c r="AR49" s="105">
        <f t="shared" si="44"/>
        <v>0</v>
      </c>
      <c r="AS49" s="105">
        <f t="shared" si="45"/>
        <v>0</v>
      </c>
      <c r="AT49" s="105">
        <f t="shared" si="46"/>
        <v>0</v>
      </c>
      <c r="AU49" s="105">
        <f t="shared" si="47"/>
        <v>0</v>
      </c>
      <c r="AV49" s="105">
        <f t="shared" si="48"/>
        <v>0</v>
      </c>
      <c r="AW49" s="27"/>
      <c r="AX49" s="27"/>
      <c r="AY49" s="27"/>
      <c r="AZ49" s="27"/>
      <c r="BA49" s="27"/>
      <c r="BB49" s="27"/>
    </row>
    <row r="50" spans="1:54" s="32" customFormat="1" ht="12.75" hidden="1">
      <c r="A50" s="31" t="str">
        <f>'PPM Current'!A51</f>
        <v>Ward 12</v>
      </c>
      <c r="B50" s="105">
        <f>'Estimated teams by TGR'!J16</f>
        <v>0</v>
      </c>
      <c r="C50" s="46">
        <f t="shared" si="49"/>
        <v>0.04</v>
      </c>
      <c r="D50" s="228"/>
      <c r="E50" s="106">
        <f t="shared" si="50"/>
        <v>0</v>
      </c>
      <c r="F50" s="233" t="e">
        <f>(E50/'PPM Current'!B51)*'PPM Current'!C51</f>
        <v>#DIV/0!</v>
      </c>
      <c r="G50" s="20"/>
      <c r="H50" s="340">
        <f t="shared" si="54"/>
        <v>1</v>
      </c>
      <c r="I50" s="341"/>
      <c r="J50" s="4"/>
      <c r="K50" s="27">
        <f t="shared" si="51"/>
        <v>0</v>
      </c>
      <c r="L50" s="27" t="e">
        <f t="shared" si="52"/>
        <v>#DIV/0!</v>
      </c>
      <c r="M50" s="20"/>
      <c r="N50" s="28">
        <f t="shared" si="53"/>
        <v>0.08</v>
      </c>
      <c r="O50" s="28">
        <f t="shared" si="53"/>
        <v>0.02</v>
      </c>
      <c r="P50" s="28">
        <f t="shared" si="53"/>
        <v>0.9</v>
      </c>
      <c r="Q50" s="28">
        <f t="shared" si="53"/>
        <v>0</v>
      </c>
      <c r="R50" s="28">
        <f t="shared" si="53"/>
        <v>0</v>
      </c>
      <c r="S50" s="28">
        <f t="shared" si="53"/>
        <v>0</v>
      </c>
      <c r="T50" s="28"/>
      <c r="U50" s="28"/>
      <c r="V50" s="28"/>
      <c r="W50" s="28"/>
      <c r="X50" s="27"/>
      <c r="Y50" s="27"/>
      <c r="Z50" s="4"/>
      <c r="AA50" s="27">
        <f t="shared" si="37"/>
        <v>0</v>
      </c>
      <c r="AB50" s="27">
        <f t="shared" si="38"/>
        <v>0</v>
      </c>
      <c r="AC50" s="27">
        <f t="shared" si="39"/>
        <v>0</v>
      </c>
      <c r="AD50" s="27">
        <f t="shared" si="40"/>
        <v>0</v>
      </c>
      <c r="AE50" s="27">
        <f t="shared" si="41"/>
        <v>0</v>
      </c>
      <c r="AF50" s="27">
        <f t="shared" si="42"/>
        <v>0</v>
      </c>
      <c r="AG50" s="27"/>
      <c r="AH50" s="27"/>
      <c r="AI50" s="4"/>
      <c r="AJ50" s="4"/>
      <c r="AK50" s="4"/>
      <c r="AL50" s="4"/>
      <c r="AM50" s="4"/>
      <c r="AN50" s="4">
        <f>'PPM Current'!AK51</f>
        <v>0</v>
      </c>
      <c r="AO50" s="4">
        <f>'PPM Current'!AL51</f>
        <v>0</v>
      </c>
      <c r="AP50" s="4"/>
      <c r="AQ50" s="105">
        <f t="shared" si="43"/>
        <v>0</v>
      </c>
      <c r="AR50" s="105">
        <f t="shared" si="44"/>
        <v>0</v>
      </c>
      <c r="AS50" s="105">
        <f t="shared" si="45"/>
        <v>0</v>
      </c>
      <c r="AT50" s="105">
        <f t="shared" si="46"/>
        <v>0</v>
      </c>
      <c r="AU50" s="105">
        <f t="shared" si="47"/>
        <v>0</v>
      </c>
      <c r="AV50" s="105">
        <f t="shared" si="48"/>
        <v>0</v>
      </c>
      <c r="AW50" s="27"/>
      <c r="AX50" s="27"/>
      <c r="AY50" s="27"/>
      <c r="AZ50" s="27"/>
      <c r="BA50" s="27"/>
      <c r="BB50" s="27"/>
    </row>
    <row r="51" spans="1:54" s="32" customFormat="1" ht="12.75" hidden="1">
      <c r="A51" s="31" t="str">
        <f>'PPM Current'!A52</f>
        <v>Ward 13</v>
      </c>
      <c r="B51" s="105">
        <f>'Estimated teams by TGR'!J17</f>
        <v>0</v>
      </c>
      <c r="C51" s="46">
        <f t="shared" si="49"/>
        <v>0.04</v>
      </c>
      <c r="D51" s="228"/>
      <c r="E51" s="106">
        <f t="shared" si="50"/>
        <v>0</v>
      </c>
      <c r="F51" s="233" t="e">
        <f>(E51/'PPM Current'!B52)*'PPM Current'!C52</f>
        <v>#DIV/0!</v>
      </c>
      <c r="G51" s="20"/>
      <c r="H51" s="340">
        <f t="shared" si="54"/>
        <v>1</v>
      </c>
      <c r="I51" s="341"/>
      <c r="J51" s="4"/>
      <c r="K51" s="27">
        <f t="shared" si="51"/>
        <v>0</v>
      </c>
      <c r="L51" s="27" t="e">
        <f t="shared" si="52"/>
        <v>#DIV/0!</v>
      </c>
      <c r="M51" s="20"/>
      <c r="N51" s="28">
        <f t="shared" si="53"/>
        <v>0.08</v>
      </c>
      <c r="O51" s="28">
        <f t="shared" si="53"/>
        <v>0.02</v>
      </c>
      <c r="P51" s="28">
        <f t="shared" si="53"/>
        <v>0.9</v>
      </c>
      <c r="Q51" s="28">
        <f t="shared" si="53"/>
        <v>0</v>
      </c>
      <c r="R51" s="28">
        <f t="shared" si="53"/>
        <v>0</v>
      </c>
      <c r="S51" s="28">
        <f t="shared" si="53"/>
        <v>0</v>
      </c>
      <c r="T51" s="28"/>
      <c r="U51" s="28"/>
      <c r="V51" s="28"/>
      <c r="W51" s="28"/>
      <c r="X51" s="27"/>
      <c r="Y51" s="27"/>
      <c r="Z51" s="4"/>
      <c r="AA51" s="27">
        <f t="shared" si="37"/>
        <v>0</v>
      </c>
      <c r="AB51" s="27">
        <f t="shared" si="38"/>
        <v>0</v>
      </c>
      <c r="AC51" s="27">
        <f t="shared" si="39"/>
        <v>0</v>
      </c>
      <c r="AD51" s="27">
        <f t="shared" si="40"/>
        <v>0</v>
      </c>
      <c r="AE51" s="27">
        <f t="shared" si="41"/>
        <v>0</v>
      </c>
      <c r="AF51" s="27">
        <f t="shared" si="42"/>
        <v>0</v>
      </c>
      <c r="AG51" s="27"/>
      <c r="AH51" s="27"/>
      <c r="AI51" s="4"/>
      <c r="AJ51" s="4"/>
      <c r="AK51" s="4"/>
      <c r="AL51" s="4"/>
      <c r="AM51" s="4"/>
      <c r="AN51" s="4">
        <f>'PPM Current'!AK52</f>
        <v>0</v>
      </c>
      <c r="AO51" s="4">
        <f>'PPM Current'!AL52</f>
        <v>0</v>
      </c>
      <c r="AP51" s="4"/>
      <c r="AQ51" s="105">
        <f t="shared" si="43"/>
        <v>0</v>
      </c>
      <c r="AR51" s="105">
        <f t="shared" si="44"/>
        <v>0</v>
      </c>
      <c r="AS51" s="105">
        <f t="shared" si="45"/>
        <v>0</v>
      </c>
      <c r="AT51" s="105">
        <f t="shared" si="46"/>
        <v>0</v>
      </c>
      <c r="AU51" s="105">
        <f t="shared" si="47"/>
        <v>0</v>
      </c>
      <c r="AV51" s="105">
        <f t="shared" si="48"/>
        <v>0</v>
      </c>
      <c r="AW51" s="27"/>
      <c r="AX51" s="27"/>
      <c r="AY51" s="27"/>
      <c r="AZ51" s="27"/>
      <c r="BA51" s="27"/>
      <c r="BB51" s="27"/>
    </row>
    <row r="52" spans="1:54" s="32" customFormat="1" ht="12.75" hidden="1">
      <c r="A52" s="31" t="str">
        <f>'PPM Current'!A53</f>
        <v>Ward 14</v>
      </c>
      <c r="B52" s="105">
        <f>'Estimated teams by TGR'!J18</f>
        <v>0</v>
      </c>
      <c r="C52" s="46">
        <f t="shared" si="49"/>
        <v>0.04</v>
      </c>
      <c r="D52" s="228"/>
      <c r="E52" s="106">
        <f t="shared" si="50"/>
        <v>0</v>
      </c>
      <c r="F52" s="233" t="e">
        <f>(E52/'PPM Current'!B53)*'PPM Current'!C53</f>
        <v>#DIV/0!</v>
      </c>
      <c r="G52" s="20"/>
      <c r="H52" s="340">
        <f t="shared" si="54"/>
        <v>1</v>
      </c>
      <c r="I52" s="341"/>
      <c r="J52" s="4"/>
      <c r="K52" s="27">
        <f t="shared" si="51"/>
        <v>0</v>
      </c>
      <c r="L52" s="27" t="e">
        <f t="shared" si="52"/>
        <v>#DIV/0!</v>
      </c>
      <c r="M52" s="20"/>
      <c r="N52" s="28">
        <f t="shared" si="53"/>
        <v>0.08</v>
      </c>
      <c r="O52" s="28">
        <f t="shared" si="53"/>
        <v>0.02</v>
      </c>
      <c r="P52" s="28">
        <f t="shared" si="53"/>
        <v>0.9</v>
      </c>
      <c r="Q52" s="28">
        <f t="shared" si="53"/>
        <v>0</v>
      </c>
      <c r="R52" s="28">
        <f t="shared" si="53"/>
        <v>0</v>
      </c>
      <c r="S52" s="28">
        <f t="shared" si="53"/>
        <v>0</v>
      </c>
      <c r="T52" s="28"/>
      <c r="U52" s="28"/>
      <c r="V52" s="28"/>
      <c r="W52" s="28"/>
      <c r="X52" s="27"/>
      <c r="Y52" s="27"/>
      <c r="Z52" s="4"/>
      <c r="AA52" s="27">
        <f t="shared" si="37"/>
        <v>0</v>
      </c>
      <c r="AB52" s="27">
        <f t="shared" si="38"/>
        <v>0</v>
      </c>
      <c r="AC52" s="27">
        <f t="shared" si="39"/>
        <v>0</v>
      </c>
      <c r="AD52" s="27">
        <f t="shared" si="40"/>
        <v>0</v>
      </c>
      <c r="AE52" s="27">
        <f t="shared" si="41"/>
        <v>0</v>
      </c>
      <c r="AF52" s="27">
        <f t="shared" si="42"/>
        <v>0</v>
      </c>
      <c r="AG52" s="27"/>
      <c r="AH52" s="27"/>
      <c r="AI52" s="4"/>
      <c r="AJ52" s="4"/>
      <c r="AK52" s="4"/>
      <c r="AL52" s="4"/>
      <c r="AM52" s="4"/>
      <c r="AN52" s="4">
        <f>'PPM Current'!AK53</f>
        <v>0</v>
      </c>
      <c r="AO52" s="4">
        <f>'PPM Current'!AL53</f>
        <v>0</v>
      </c>
      <c r="AP52" s="4"/>
      <c r="AQ52" s="105">
        <f t="shared" si="43"/>
        <v>0</v>
      </c>
      <c r="AR52" s="105">
        <f t="shared" si="44"/>
        <v>0</v>
      </c>
      <c r="AS52" s="105">
        <f t="shared" si="45"/>
        <v>0</v>
      </c>
      <c r="AT52" s="105">
        <f t="shared" si="46"/>
        <v>0</v>
      </c>
      <c r="AU52" s="105">
        <f t="shared" si="47"/>
        <v>0</v>
      </c>
      <c r="AV52" s="105">
        <f t="shared" si="48"/>
        <v>0</v>
      </c>
      <c r="AW52" s="27"/>
      <c r="AX52" s="27"/>
      <c r="AY52" s="27"/>
      <c r="AZ52" s="27"/>
      <c r="BA52" s="27"/>
      <c r="BB52" s="27"/>
    </row>
    <row r="53" spans="1:54" s="32" customFormat="1" ht="12.75" hidden="1">
      <c r="A53" s="31" t="str">
        <f>'PPM Current'!A54</f>
        <v>Ward 15</v>
      </c>
      <c r="B53" s="105">
        <f>'Estimated teams by TGR'!J19</f>
        <v>0</v>
      </c>
      <c r="C53" s="46">
        <f t="shared" si="49"/>
        <v>0.04</v>
      </c>
      <c r="D53" s="228"/>
      <c r="E53" s="106">
        <f t="shared" si="50"/>
        <v>0</v>
      </c>
      <c r="F53" s="233" t="e">
        <f>(E53/'PPM Current'!B54)*'PPM Current'!C54</f>
        <v>#DIV/0!</v>
      </c>
      <c r="G53" s="20"/>
      <c r="H53" s="340">
        <f t="shared" si="54"/>
        <v>1</v>
      </c>
      <c r="I53" s="341"/>
      <c r="J53" s="4"/>
      <c r="K53" s="27">
        <f t="shared" si="51"/>
        <v>0</v>
      </c>
      <c r="L53" s="27" t="e">
        <f t="shared" si="52"/>
        <v>#DIV/0!</v>
      </c>
      <c r="M53" s="20"/>
      <c r="N53" s="28">
        <f t="shared" si="53"/>
        <v>0.08</v>
      </c>
      <c r="O53" s="28">
        <f t="shared" si="53"/>
        <v>0.02</v>
      </c>
      <c r="P53" s="28">
        <f t="shared" si="53"/>
        <v>0.9</v>
      </c>
      <c r="Q53" s="28">
        <f t="shared" si="53"/>
        <v>0</v>
      </c>
      <c r="R53" s="28">
        <f t="shared" si="53"/>
        <v>0</v>
      </c>
      <c r="S53" s="28">
        <f t="shared" si="53"/>
        <v>0</v>
      </c>
      <c r="T53" s="28"/>
      <c r="U53" s="28"/>
      <c r="V53" s="28"/>
      <c r="W53" s="28"/>
      <c r="X53" s="27"/>
      <c r="Y53" s="27"/>
      <c r="Z53" s="4"/>
      <c r="AA53" s="27">
        <f t="shared" si="37"/>
        <v>0</v>
      </c>
      <c r="AB53" s="27">
        <f t="shared" si="38"/>
        <v>0</v>
      </c>
      <c r="AC53" s="27">
        <f t="shared" si="39"/>
        <v>0</v>
      </c>
      <c r="AD53" s="27">
        <f t="shared" si="40"/>
        <v>0</v>
      </c>
      <c r="AE53" s="27">
        <f t="shared" si="41"/>
        <v>0</v>
      </c>
      <c r="AF53" s="27">
        <f t="shared" si="42"/>
        <v>0</v>
      </c>
      <c r="AG53" s="27"/>
      <c r="AH53" s="27"/>
      <c r="AI53" s="4"/>
      <c r="AJ53" s="4"/>
      <c r="AK53" s="4"/>
      <c r="AL53" s="4"/>
      <c r="AM53" s="4"/>
      <c r="AN53" s="4">
        <f>'PPM Current'!AK54</f>
        <v>0</v>
      </c>
      <c r="AO53" s="4">
        <f>'PPM Current'!AL54</f>
        <v>0</v>
      </c>
      <c r="AP53" s="4"/>
      <c r="AQ53" s="105">
        <f t="shared" si="43"/>
        <v>0</v>
      </c>
      <c r="AR53" s="105">
        <f t="shared" si="44"/>
        <v>0</v>
      </c>
      <c r="AS53" s="105">
        <f t="shared" si="45"/>
        <v>0</v>
      </c>
      <c r="AT53" s="105">
        <f t="shared" si="46"/>
        <v>0</v>
      </c>
      <c r="AU53" s="105">
        <f t="shared" si="47"/>
        <v>0</v>
      </c>
      <c r="AV53" s="105">
        <f t="shared" si="48"/>
        <v>0</v>
      </c>
      <c r="AW53" s="27"/>
      <c r="AX53" s="27"/>
      <c r="AY53" s="27"/>
      <c r="AZ53" s="27"/>
      <c r="BA53" s="27"/>
      <c r="BB53" s="27"/>
    </row>
    <row r="54" spans="1:54" s="32" customFormat="1" ht="12.75" hidden="1">
      <c r="A54" s="31" t="str">
        <f>'PPM Current'!A55</f>
        <v>Ward 16</v>
      </c>
      <c r="B54" s="105">
        <f>'Estimated teams by TGR'!J20</f>
        <v>0</v>
      </c>
      <c r="C54" s="46">
        <f t="shared" si="49"/>
        <v>0.04</v>
      </c>
      <c r="D54" s="228"/>
      <c r="E54" s="106">
        <f t="shared" si="50"/>
        <v>0</v>
      </c>
      <c r="F54" s="233" t="e">
        <f>(E54/'PPM Current'!B55)*'PPM Current'!C55</f>
        <v>#DIV/0!</v>
      </c>
      <c r="G54" s="20"/>
      <c r="H54" s="340">
        <f t="shared" si="54"/>
        <v>1</v>
      </c>
      <c r="I54" s="341"/>
      <c r="J54" s="4"/>
      <c r="K54" s="27">
        <f t="shared" si="51"/>
        <v>0</v>
      </c>
      <c r="L54" s="27" t="e">
        <f t="shared" si="52"/>
        <v>#DIV/0!</v>
      </c>
      <c r="M54" s="20"/>
      <c r="N54" s="28">
        <f t="shared" si="53"/>
        <v>0.08</v>
      </c>
      <c r="O54" s="28">
        <f t="shared" si="53"/>
        <v>0.02</v>
      </c>
      <c r="P54" s="28">
        <f t="shared" si="53"/>
        <v>0.9</v>
      </c>
      <c r="Q54" s="28">
        <f t="shared" si="53"/>
        <v>0</v>
      </c>
      <c r="R54" s="28">
        <f t="shared" si="53"/>
        <v>0</v>
      </c>
      <c r="S54" s="28">
        <f t="shared" si="53"/>
        <v>0</v>
      </c>
      <c r="T54" s="28"/>
      <c r="U54" s="28"/>
      <c r="V54" s="28"/>
      <c r="W54" s="28"/>
      <c r="X54" s="27"/>
      <c r="Y54" s="27"/>
      <c r="Z54" s="4"/>
      <c r="AA54" s="27">
        <f t="shared" si="37"/>
        <v>0</v>
      </c>
      <c r="AB54" s="27">
        <f t="shared" si="38"/>
        <v>0</v>
      </c>
      <c r="AC54" s="27">
        <f t="shared" si="39"/>
        <v>0</v>
      </c>
      <c r="AD54" s="27">
        <f t="shared" si="40"/>
        <v>0</v>
      </c>
      <c r="AE54" s="27">
        <f t="shared" si="41"/>
        <v>0</v>
      </c>
      <c r="AF54" s="27">
        <f t="shared" si="42"/>
        <v>0</v>
      </c>
      <c r="AG54" s="27"/>
      <c r="AH54" s="27"/>
      <c r="AI54" s="4"/>
      <c r="AJ54" s="4"/>
      <c r="AK54" s="4"/>
      <c r="AL54" s="4"/>
      <c r="AM54" s="4"/>
      <c r="AN54" s="4">
        <f>'PPM Current'!AK55</f>
        <v>0</v>
      </c>
      <c r="AO54" s="4">
        <f>'PPM Current'!AL55</f>
        <v>0</v>
      </c>
      <c r="AP54" s="4"/>
      <c r="AQ54" s="105">
        <f t="shared" si="43"/>
        <v>0</v>
      </c>
      <c r="AR54" s="105">
        <f t="shared" si="44"/>
        <v>0</v>
      </c>
      <c r="AS54" s="105">
        <f t="shared" si="45"/>
        <v>0</v>
      </c>
      <c r="AT54" s="105">
        <f t="shared" si="46"/>
        <v>0</v>
      </c>
      <c r="AU54" s="105">
        <f t="shared" si="47"/>
        <v>0</v>
      </c>
      <c r="AV54" s="105">
        <f t="shared" si="48"/>
        <v>0</v>
      </c>
      <c r="AW54" s="27"/>
      <c r="AX54" s="27"/>
      <c r="AY54" s="27"/>
      <c r="AZ54" s="27"/>
      <c r="BA54" s="27"/>
      <c r="BB54" s="27"/>
    </row>
    <row r="55" spans="1:54" s="32" customFormat="1" ht="12.75" hidden="1">
      <c r="A55" s="31" t="str">
        <f>'PPM Current'!A56</f>
        <v>Ward 17</v>
      </c>
      <c r="B55" s="105">
        <f>'Estimated teams by TGR'!J21</f>
        <v>0</v>
      </c>
      <c r="C55" s="46">
        <f t="shared" si="49"/>
        <v>0.04</v>
      </c>
      <c r="D55" s="228"/>
      <c r="E55" s="106">
        <f t="shared" si="50"/>
        <v>0</v>
      </c>
      <c r="F55" s="233" t="e">
        <f>(E55/'PPM Current'!B56)*'PPM Current'!C56</f>
        <v>#DIV/0!</v>
      </c>
      <c r="G55" s="20"/>
      <c r="H55" s="340">
        <f t="shared" si="54"/>
        <v>1</v>
      </c>
      <c r="I55" s="341"/>
      <c r="J55" s="4"/>
      <c r="K55" s="27">
        <f t="shared" si="51"/>
        <v>0</v>
      </c>
      <c r="L55" s="27" t="e">
        <f t="shared" si="52"/>
        <v>#DIV/0!</v>
      </c>
      <c r="M55" s="20"/>
      <c r="N55" s="28">
        <f t="shared" si="53"/>
        <v>0.08</v>
      </c>
      <c r="O55" s="28">
        <f t="shared" si="53"/>
        <v>0.02</v>
      </c>
      <c r="P55" s="28">
        <f t="shared" si="53"/>
        <v>0.9</v>
      </c>
      <c r="Q55" s="28">
        <f t="shared" si="53"/>
        <v>0</v>
      </c>
      <c r="R55" s="28">
        <f t="shared" si="53"/>
        <v>0</v>
      </c>
      <c r="S55" s="28">
        <f t="shared" si="53"/>
        <v>0</v>
      </c>
      <c r="T55" s="28"/>
      <c r="U55" s="28"/>
      <c r="V55" s="28"/>
      <c r="W55" s="28"/>
      <c r="X55" s="27"/>
      <c r="Y55" s="27"/>
      <c r="Z55" s="4"/>
      <c r="AA55" s="27">
        <f t="shared" si="37"/>
        <v>0</v>
      </c>
      <c r="AB55" s="27">
        <f t="shared" si="38"/>
        <v>0</v>
      </c>
      <c r="AC55" s="27">
        <f t="shared" si="39"/>
        <v>0</v>
      </c>
      <c r="AD55" s="27">
        <f t="shared" si="40"/>
        <v>0</v>
      </c>
      <c r="AE55" s="27">
        <f t="shared" si="41"/>
        <v>0</v>
      </c>
      <c r="AF55" s="27">
        <f t="shared" si="42"/>
        <v>0</v>
      </c>
      <c r="AG55" s="27"/>
      <c r="AH55" s="27"/>
      <c r="AI55" s="4"/>
      <c r="AJ55" s="4"/>
      <c r="AK55" s="4"/>
      <c r="AL55" s="4"/>
      <c r="AM55" s="4"/>
      <c r="AN55" s="4">
        <f>'PPM Current'!AK56</f>
        <v>0</v>
      </c>
      <c r="AO55" s="4">
        <f>'PPM Current'!AL56</f>
        <v>0</v>
      </c>
      <c r="AP55" s="4"/>
      <c r="AQ55" s="105">
        <f t="shared" si="43"/>
        <v>0</v>
      </c>
      <c r="AR55" s="105">
        <f t="shared" si="44"/>
        <v>0</v>
      </c>
      <c r="AS55" s="105">
        <f t="shared" si="45"/>
        <v>0</v>
      </c>
      <c r="AT55" s="105">
        <f t="shared" si="46"/>
        <v>0</v>
      </c>
      <c r="AU55" s="105">
        <f t="shared" si="47"/>
        <v>0</v>
      </c>
      <c r="AV55" s="105">
        <f t="shared" si="48"/>
        <v>0</v>
      </c>
      <c r="AW55" s="27"/>
      <c r="AX55" s="27"/>
      <c r="AY55" s="27"/>
      <c r="AZ55" s="27"/>
      <c r="BA55" s="27"/>
      <c r="BB55" s="27"/>
    </row>
    <row r="56" spans="1:54" s="32" customFormat="1" ht="12.75" hidden="1">
      <c r="A56" s="31" t="str">
        <f>'PPM Current'!A57</f>
        <v>Ward 18</v>
      </c>
      <c r="B56" s="105">
        <f>'Estimated teams by TGR'!J22</f>
        <v>0</v>
      </c>
      <c r="C56" s="46">
        <f t="shared" si="49"/>
        <v>0.04</v>
      </c>
      <c r="D56" s="228"/>
      <c r="E56" s="106">
        <f t="shared" si="50"/>
        <v>0</v>
      </c>
      <c r="F56" s="233" t="e">
        <f>(E56/'PPM Current'!B57)*'PPM Current'!C57</f>
        <v>#DIV/0!</v>
      </c>
      <c r="G56" s="20"/>
      <c r="H56" s="340">
        <f t="shared" si="54"/>
        <v>1</v>
      </c>
      <c r="I56" s="341"/>
      <c r="J56" s="4"/>
      <c r="K56" s="27">
        <f t="shared" si="51"/>
        <v>0</v>
      </c>
      <c r="L56" s="27" t="e">
        <f t="shared" si="52"/>
        <v>#DIV/0!</v>
      </c>
      <c r="M56" s="20"/>
      <c r="N56" s="28">
        <f aca="true" t="shared" si="55" ref="N56:S63">N55</f>
        <v>0.08</v>
      </c>
      <c r="O56" s="28">
        <f t="shared" si="55"/>
        <v>0.02</v>
      </c>
      <c r="P56" s="28">
        <f t="shared" si="55"/>
        <v>0.9</v>
      </c>
      <c r="Q56" s="28">
        <f t="shared" si="55"/>
        <v>0</v>
      </c>
      <c r="R56" s="28">
        <f t="shared" si="55"/>
        <v>0</v>
      </c>
      <c r="S56" s="28">
        <f t="shared" si="55"/>
        <v>0</v>
      </c>
      <c r="T56" s="28"/>
      <c r="U56" s="28"/>
      <c r="V56" s="28"/>
      <c r="W56" s="28"/>
      <c r="X56" s="27"/>
      <c r="Y56" s="27"/>
      <c r="Z56" s="4"/>
      <c r="AA56" s="27">
        <f t="shared" si="37"/>
        <v>0</v>
      </c>
      <c r="AB56" s="27">
        <f t="shared" si="38"/>
        <v>0</v>
      </c>
      <c r="AC56" s="27">
        <f t="shared" si="39"/>
        <v>0</v>
      </c>
      <c r="AD56" s="27">
        <f t="shared" si="40"/>
        <v>0</v>
      </c>
      <c r="AE56" s="27">
        <f t="shared" si="41"/>
        <v>0</v>
      </c>
      <c r="AF56" s="27">
        <f t="shared" si="42"/>
        <v>0</v>
      </c>
      <c r="AG56" s="27"/>
      <c r="AH56" s="27"/>
      <c r="AI56" s="4"/>
      <c r="AJ56" s="4"/>
      <c r="AK56" s="4"/>
      <c r="AL56" s="4"/>
      <c r="AM56" s="4"/>
      <c r="AN56" s="4">
        <f>'PPM Current'!AK57</f>
        <v>0</v>
      </c>
      <c r="AO56" s="4">
        <f>'PPM Current'!AL57</f>
        <v>0</v>
      </c>
      <c r="AP56" s="4"/>
      <c r="AQ56" s="105">
        <f t="shared" si="43"/>
        <v>0</v>
      </c>
      <c r="AR56" s="105">
        <f t="shared" si="44"/>
        <v>0</v>
      </c>
      <c r="AS56" s="105">
        <f t="shared" si="45"/>
        <v>0</v>
      </c>
      <c r="AT56" s="105">
        <f t="shared" si="46"/>
        <v>0</v>
      </c>
      <c r="AU56" s="105">
        <f t="shared" si="47"/>
        <v>0</v>
      </c>
      <c r="AV56" s="105">
        <f t="shared" si="48"/>
        <v>0</v>
      </c>
      <c r="AW56" s="27"/>
      <c r="AX56" s="27"/>
      <c r="AY56" s="27"/>
      <c r="AZ56" s="27"/>
      <c r="BA56" s="27"/>
      <c r="BB56" s="27"/>
    </row>
    <row r="57" spans="1:54" s="32" customFormat="1" ht="12.75" hidden="1">
      <c r="A57" s="31" t="str">
        <f>'PPM Current'!A58</f>
        <v>Ward 19</v>
      </c>
      <c r="B57" s="105">
        <f>'Estimated teams by TGR'!J23</f>
        <v>0</v>
      </c>
      <c r="C57" s="46">
        <f t="shared" si="49"/>
        <v>0.04</v>
      </c>
      <c r="D57" s="228"/>
      <c r="E57" s="106">
        <f t="shared" si="50"/>
        <v>0</v>
      </c>
      <c r="F57" s="233" t="e">
        <f>(E57/'PPM Current'!B58)*'PPM Current'!C58</f>
        <v>#DIV/0!</v>
      </c>
      <c r="G57" s="20"/>
      <c r="H57" s="340">
        <f t="shared" si="54"/>
        <v>1</v>
      </c>
      <c r="I57" s="341"/>
      <c r="J57" s="4"/>
      <c r="K57" s="27">
        <f t="shared" si="51"/>
        <v>0</v>
      </c>
      <c r="L57" s="27" t="e">
        <f t="shared" si="52"/>
        <v>#DIV/0!</v>
      </c>
      <c r="M57" s="20"/>
      <c r="N57" s="28">
        <f t="shared" si="55"/>
        <v>0.08</v>
      </c>
      <c r="O57" s="28">
        <f t="shared" si="55"/>
        <v>0.02</v>
      </c>
      <c r="P57" s="28">
        <f t="shared" si="55"/>
        <v>0.9</v>
      </c>
      <c r="Q57" s="28">
        <f t="shared" si="55"/>
        <v>0</v>
      </c>
      <c r="R57" s="28">
        <f t="shared" si="55"/>
        <v>0</v>
      </c>
      <c r="S57" s="28">
        <f t="shared" si="55"/>
        <v>0</v>
      </c>
      <c r="T57" s="28"/>
      <c r="U57" s="28"/>
      <c r="V57" s="28"/>
      <c r="W57" s="28"/>
      <c r="X57" s="27"/>
      <c r="Y57" s="27"/>
      <c r="Z57" s="4"/>
      <c r="AA57" s="27">
        <f t="shared" si="37"/>
        <v>0</v>
      </c>
      <c r="AB57" s="27">
        <f t="shared" si="38"/>
        <v>0</v>
      </c>
      <c r="AC57" s="27">
        <f t="shared" si="39"/>
        <v>0</v>
      </c>
      <c r="AD57" s="27">
        <f t="shared" si="40"/>
        <v>0</v>
      </c>
      <c r="AE57" s="27">
        <f t="shared" si="41"/>
        <v>0</v>
      </c>
      <c r="AF57" s="27">
        <f t="shared" si="42"/>
        <v>0</v>
      </c>
      <c r="AG57" s="27"/>
      <c r="AH57" s="27"/>
      <c r="AI57" s="4"/>
      <c r="AJ57" s="4"/>
      <c r="AK57" s="4"/>
      <c r="AL57" s="4"/>
      <c r="AM57" s="4"/>
      <c r="AN57" s="4">
        <f>'PPM Current'!AK58</f>
        <v>0</v>
      </c>
      <c r="AO57" s="4">
        <f>'PPM Current'!AL58</f>
        <v>0</v>
      </c>
      <c r="AP57" s="4"/>
      <c r="AQ57" s="105">
        <f t="shared" si="43"/>
        <v>0</v>
      </c>
      <c r="AR57" s="105">
        <f t="shared" si="44"/>
        <v>0</v>
      </c>
      <c r="AS57" s="105">
        <f t="shared" si="45"/>
        <v>0</v>
      </c>
      <c r="AT57" s="105">
        <f t="shared" si="46"/>
        <v>0</v>
      </c>
      <c r="AU57" s="105">
        <f t="shared" si="47"/>
        <v>0</v>
      </c>
      <c r="AV57" s="105">
        <f t="shared" si="48"/>
        <v>0</v>
      </c>
      <c r="AW57" s="27"/>
      <c r="AX57" s="27"/>
      <c r="AY57" s="27"/>
      <c r="AZ57" s="27"/>
      <c r="BA57" s="27"/>
      <c r="BB57" s="27"/>
    </row>
    <row r="58" spans="1:54" s="32" customFormat="1" ht="12.75" hidden="1">
      <c r="A58" s="31" t="str">
        <f>'PPM Current'!A59</f>
        <v>Ward 20</v>
      </c>
      <c r="B58" s="105">
        <f>'Estimated teams by TGR'!J24</f>
        <v>0</v>
      </c>
      <c r="C58" s="46">
        <f t="shared" si="49"/>
        <v>0.04</v>
      </c>
      <c r="D58" s="228"/>
      <c r="E58" s="106">
        <f t="shared" si="50"/>
        <v>0</v>
      </c>
      <c r="F58" s="233" t="e">
        <f>(E58/'PPM Current'!B59)*'PPM Current'!C59</f>
        <v>#DIV/0!</v>
      </c>
      <c r="G58" s="20"/>
      <c r="H58" s="340">
        <f t="shared" si="54"/>
        <v>1</v>
      </c>
      <c r="I58" s="341"/>
      <c r="J58" s="4"/>
      <c r="K58" s="27">
        <f t="shared" si="51"/>
        <v>0</v>
      </c>
      <c r="L58" s="27" t="e">
        <f t="shared" si="52"/>
        <v>#DIV/0!</v>
      </c>
      <c r="M58" s="20"/>
      <c r="N58" s="28">
        <f t="shared" si="55"/>
        <v>0.08</v>
      </c>
      <c r="O58" s="28">
        <f t="shared" si="55"/>
        <v>0.02</v>
      </c>
      <c r="P58" s="28">
        <f t="shared" si="55"/>
        <v>0.9</v>
      </c>
      <c r="Q58" s="28">
        <f t="shared" si="55"/>
        <v>0</v>
      </c>
      <c r="R58" s="28">
        <f t="shared" si="55"/>
        <v>0</v>
      </c>
      <c r="S58" s="28">
        <f t="shared" si="55"/>
        <v>0</v>
      </c>
      <c r="T58" s="28"/>
      <c r="U58" s="28"/>
      <c r="V58" s="28"/>
      <c r="W58" s="28"/>
      <c r="X58" s="27"/>
      <c r="Y58" s="27"/>
      <c r="Z58" s="4"/>
      <c r="AA58" s="27">
        <f t="shared" si="37"/>
        <v>0</v>
      </c>
      <c r="AB58" s="27">
        <f t="shared" si="38"/>
        <v>0</v>
      </c>
      <c r="AC58" s="27">
        <f t="shared" si="39"/>
        <v>0</v>
      </c>
      <c r="AD58" s="27">
        <f t="shared" si="40"/>
        <v>0</v>
      </c>
      <c r="AE58" s="27">
        <f t="shared" si="41"/>
        <v>0</v>
      </c>
      <c r="AF58" s="27">
        <f t="shared" si="42"/>
        <v>0</v>
      </c>
      <c r="AG58" s="27"/>
      <c r="AH58" s="27"/>
      <c r="AI58" s="4"/>
      <c r="AJ58" s="4"/>
      <c r="AK58" s="4"/>
      <c r="AL58" s="4"/>
      <c r="AM58" s="4"/>
      <c r="AN58" s="4">
        <f>'PPM Current'!AK59</f>
        <v>0</v>
      </c>
      <c r="AO58" s="4">
        <f>'PPM Current'!AL59</f>
        <v>0</v>
      </c>
      <c r="AP58" s="4"/>
      <c r="AQ58" s="105">
        <f t="shared" si="43"/>
        <v>0</v>
      </c>
      <c r="AR58" s="105">
        <f t="shared" si="44"/>
        <v>0</v>
      </c>
      <c r="AS58" s="105">
        <f t="shared" si="45"/>
        <v>0</v>
      </c>
      <c r="AT58" s="105">
        <f t="shared" si="46"/>
        <v>0</v>
      </c>
      <c r="AU58" s="105">
        <f t="shared" si="47"/>
        <v>0</v>
      </c>
      <c r="AV58" s="105">
        <f t="shared" si="48"/>
        <v>0</v>
      </c>
      <c r="AW58" s="27"/>
      <c r="AX58" s="27"/>
      <c r="AY58" s="27"/>
      <c r="AZ58" s="27"/>
      <c r="BA58" s="27"/>
      <c r="BB58" s="27"/>
    </row>
    <row r="59" spans="1:54" s="32" customFormat="1" ht="12.75" hidden="1">
      <c r="A59" s="31" t="str">
        <f>'PPM Current'!A60</f>
        <v>Ward 21</v>
      </c>
      <c r="B59" s="105">
        <f>'Estimated teams by TGR'!J25</f>
        <v>0</v>
      </c>
      <c r="C59" s="46">
        <f t="shared" si="49"/>
        <v>0.04</v>
      </c>
      <c r="D59" s="228"/>
      <c r="E59" s="106">
        <f t="shared" si="50"/>
        <v>0</v>
      </c>
      <c r="F59" s="233" t="e">
        <f>(E59/'PPM Current'!B60)*'PPM Current'!C60</f>
        <v>#DIV/0!</v>
      </c>
      <c r="G59" s="20"/>
      <c r="H59" s="340">
        <f t="shared" si="54"/>
        <v>1</v>
      </c>
      <c r="I59" s="341"/>
      <c r="J59" s="4"/>
      <c r="K59" s="27">
        <f t="shared" si="51"/>
        <v>0</v>
      </c>
      <c r="L59" s="27" t="e">
        <f t="shared" si="52"/>
        <v>#DIV/0!</v>
      </c>
      <c r="M59" s="20"/>
      <c r="N59" s="28">
        <f t="shared" si="55"/>
        <v>0.08</v>
      </c>
      <c r="O59" s="28">
        <f t="shared" si="55"/>
        <v>0.02</v>
      </c>
      <c r="P59" s="28">
        <f t="shared" si="55"/>
        <v>0.9</v>
      </c>
      <c r="Q59" s="28">
        <f t="shared" si="55"/>
        <v>0</v>
      </c>
      <c r="R59" s="28">
        <f t="shared" si="55"/>
        <v>0</v>
      </c>
      <c r="S59" s="28">
        <f t="shared" si="55"/>
        <v>0</v>
      </c>
      <c r="T59" s="28"/>
      <c r="U59" s="28"/>
      <c r="V59" s="28"/>
      <c r="W59" s="28"/>
      <c r="X59" s="27"/>
      <c r="Y59" s="27"/>
      <c r="Z59" s="4"/>
      <c r="AA59" s="27">
        <f t="shared" si="37"/>
        <v>0</v>
      </c>
      <c r="AB59" s="27">
        <f t="shared" si="38"/>
        <v>0</v>
      </c>
      <c r="AC59" s="27">
        <f t="shared" si="39"/>
        <v>0</v>
      </c>
      <c r="AD59" s="27">
        <f t="shared" si="40"/>
        <v>0</v>
      </c>
      <c r="AE59" s="27">
        <f t="shared" si="41"/>
        <v>0</v>
      </c>
      <c r="AF59" s="27">
        <f t="shared" si="42"/>
        <v>0</v>
      </c>
      <c r="AG59" s="27"/>
      <c r="AH59" s="27"/>
      <c r="AI59" s="4"/>
      <c r="AJ59" s="4"/>
      <c r="AK59" s="4"/>
      <c r="AL59" s="4"/>
      <c r="AM59" s="4"/>
      <c r="AN59" s="4">
        <f>'PPM Current'!AK60</f>
        <v>0</v>
      </c>
      <c r="AO59" s="4">
        <f>'PPM Current'!AL60</f>
        <v>0</v>
      </c>
      <c r="AP59" s="4"/>
      <c r="AQ59" s="105">
        <f t="shared" si="43"/>
        <v>0</v>
      </c>
      <c r="AR59" s="105">
        <f t="shared" si="44"/>
        <v>0</v>
      </c>
      <c r="AS59" s="105">
        <f t="shared" si="45"/>
        <v>0</v>
      </c>
      <c r="AT59" s="105">
        <f t="shared" si="46"/>
        <v>0</v>
      </c>
      <c r="AU59" s="105">
        <f t="shared" si="47"/>
        <v>0</v>
      </c>
      <c r="AV59" s="105">
        <f t="shared" si="48"/>
        <v>0</v>
      </c>
      <c r="AW59" s="27"/>
      <c r="AX59" s="27"/>
      <c r="AY59" s="27"/>
      <c r="AZ59" s="27"/>
      <c r="BA59" s="27"/>
      <c r="BB59" s="27"/>
    </row>
    <row r="60" spans="1:54" s="32" customFormat="1" ht="12.75" hidden="1">
      <c r="A60" s="31" t="str">
        <f>'PPM Current'!A61</f>
        <v>Ward 22</v>
      </c>
      <c r="B60" s="105">
        <f>'Estimated teams by TGR'!J26</f>
        <v>0</v>
      </c>
      <c r="C60" s="46">
        <f t="shared" si="49"/>
        <v>0.04</v>
      </c>
      <c r="D60" s="228"/>
      <c r="E60" s="106">
        <f t="shared" si="50"/>
        <v>0</v>
      </c>
      <c r="F60" s="233" t="e">
        <f>(E60/'PPM Current'!B61)*'PPM Current'!C61</f>
        <v>#DIV/0!</v>
      </c>
      <c r="G60" s="20"/>
      <c r="H60" s="340">
        <f t="shared" si="54"/>
        <v>1</v>
      </c>
      <c r="I60" s="341"/>
      <c r="J60" s="4"/>
      <c r="K60" s="27">
        <f t="shared" si="51"/>
        <v>0</v>
      </c>
      <c r="L60" s="27" t="e">
        <f t="shared" si="52"/>
        <v>#DIV/0!</v>
      </c>
      <c r="M60" s="20"/>
      <c r="N60" s="28">
        <f t="shared" si="55"/>
        <v>0.08</v>
      </c>
      <c r="O60" s="28">
        <f t="shared" si="55"/>
        <v>0.02</v>
      </c>
      <c r="P60" s="28">
        <f t="shared" si="55"/>
        <v>0.9</v>
      </c>
      <c r="Q60" s="28">
        <f t="shared" si="55"/>
        <v>0</v>
      </c>
      <c r="R60" s="28">
        <f t="shared" si="55"/>
        <v>0</v>
      </c>
      <c r="S60" s="28">
        <f t="shared" si="55"/>
        <v>0</v>
      </c>
      <c r="T60" s="28"/>
      <c r="U60" s="28"/>
      <c r="V60" s="28"/>
      <c r="W60" s="28"/>
      <c r="X60" s="27"/>
      <c r="Y60" s="27"/>
      <c r="Z60" s="4"/>
      <c r="AA60" s="27">
        <f t="shared" si="37"/>
        <v>0</v>
      </c>
      <c r="AB60" s="27">
        <f t="shared" si="38"/>
        <v>0</v>
      </c>
      <c r="AC60" s="27">
        <f t="shared" si="39"/>
        <v>0</v>
      </c>
      <c r="AD60" s="27">
        <f t="shared" si="40"/>
        <v>0</v>
      </c>
      <c r="AE60" s="27">
        <f t="shared" si="41"/>
        <v>0</v>
      </c>
      <c r="AF60" s="27">
        <f t="shared" si="42"/>
        <v>0</v>
      </c>
      <c r="AG60" s="27"/>
      <c r="AH60" s="27"/>
      <c r="AI60" s="4"/>
      <c r="AJ60" s="4"/>
      <c r="AK60" s="4"/>
      <c r="AL60" s="4"/>
      <c r="AM60" s="4"/>
      <c r="AN60" s="4">
        <f>'PPM Current'!AK61</f>
        <v>0</v>
      </c>
      <c r="AO60" s="4">
        <f>'PPM Current'!AL61</f>
        <v>0</v>
      </c>
      <c r="AP60" s="4"/>
      <c r="AQ60" s="105">
        <f t="shared" si="43"/>
        <v>0</v>
      </c>
      <c r="AR60" s="105">
        <f t="shared" si="44"/>
        <v>0</v>
      </c>
      <c r="AS60" s="105">
        <f t="shared" si="45"/>
        <v>0</v>
      </c>
      <c r="AT60" s="105">
        <f t="shared" si="46"/>
        <v>0</v>
      </c>
      <c r="AU60" s="105">
        <f t="shared" si="47"/>
        <v>0</v>
      </c>
      <c r="AV60" s="105">
        <f t="shared" si="48"/>
        <v>0</v>
      </c>
      <c r="AW60" s="27"/>
      <c r="AX60" s="27"/>
      <c r="AY60" s="27"/>
      <c r="AZ60" s="27"/>
      <c r="BA60" s="27"/>
      <c r="BB60" s="27"/>
    </row>
    <row r="61" spans="1:54" s="32" customFormat="1" ht="12.75" hidden="1">
      <c r="A61" s="31" t="str">
        <f>'PPM Current'!A62</f>
        <v>Ward 23</v>
      </c>
      <c r="B61" s="105">
        <f>'Estimated teams by TGR'!J27</f>
        <v>0</v>
      </c>
      <c r="C61" s="46">
        <f t="shared" si="49"/>
        <v>0.04</v>
      </c>
      <c r="D61" s="228"/>
      <c r="E61" s="106">
        <f t="shared" si="50"/>
        <v>0</v>
      </c>
      <c r="F61" s="233" t="e">
        <f>(E61/'PPM Current'!B62)*'PPM Current'!C62</f>
        <v>#DIV/0!</v>
      </c>
      <c r="G61" s="20"/>
      <c r="H61" s="340">
        <f t="shared" si="54"/>
        <v>1</v>
      </c>
      <c r="I61" s="341"/>
      <c r="J61" s="4"/>
      <c r="K61" s="27">
        <f t="shared" si="51"/>
        <v>0</v>
      </c>
      <c r="L61" s="27" t="e">
        <f t="shared" si="52"/>
        <v>#DIV/0!</v>
      </c>
      <c r="M61" s="20"/>
      <c r="N61" s="28">
        <f t="shared" si="55"/>
        <v>0.08</v>
      </c>
      <c r="O61" s="28">
        <f t="shared" si="55"/>
        <v>0.02</v>
      </c>
      <c r="P61" s="28">
        <f t="shared" si="55"/>
        <v>0.9</v>
      </c>
      <c r="Q61" s="28">
        <f t="shared" si="55"/>
        <v>0</v>
      </c>
      <c r="R61" s="28">
        <f t="shared" si="55"/>
        <v>0</v>
      </c>
      <c r="S61" s="28">
        <f t="shared" si="55"/>
        <v>0</v>
      </c>
      <c r="T61" s="28"/>
      <c r="U61" s="28"/>
      <c r="V61" s="28"/>
      <c r="W61" s="28"/>
      <c r="X61" s="27"/>
      <c r="Y61" s="27"/>
      <c r="Z61" s="4"/>
      <c r="AA61" s="27">
        <f t="shared" si="37"/>
        <v>0</v>
      </c>
      <c r="AB61" s="27">
        <f t="shared" si="38"/>
        <v>0</v>
      </c>
      <c r="AC61" s="27">
        <f t="shared" si="39"/>
        <v>0</v>
      </c>
      <c r="AD61" s="27">
        <f t="shared" si="40"/>
        <v>0</v>
      </c>
      <c r="AE61" s="27">
        <f t="shared" si="41"/>
        <v>0</v>
      </c>
      <c r="AF61" s="27">
        <f t="shared" si="42"/>
        <v>0</v>
      </c>
      <c r="AG61" s="27"/>
      <c r="AH61" s="27"/>
      <c r="AI61" s="4"/>
      <c r="AJ61" s="4"/>
      <c r="AK61" s="4"/>
      <c r="AL61" s="4"/>
      <c r="AM61" s="4"/>
      <c r="AN61" s="4">
        <f>'PPM Current'!AK62</f>
        <v>0</v>
      </c>
      <c r="AO61" s="4">
        <f>'PPM Current'!AL62</f>
        <v>0</v>
      </c>
      <c r="AP61" s="4"/>
      <c r="AQ61" s="105">
        <f t="shared" si="43"/>
        <v>0</v>
      </c>
      <c r="AR61" s="105">
        <f t="shared" si="44"/>
        <v>0</v>
      </c>
      <c r="AS61" s="105">
        <f t="shared" si="45"/>
        <v>0</v>
      </c>
      <c r="AT61" s="105">
        <f t="shared" si="46"/>
        <v>0</v>
      </c>
      <c r="AU61" s="105">
        <f t="shared" si="47"/>
        <v>0</v>
      </c>
      <c r="AV61" s="105">
        <f t="shared" si="48"/>
        <v>0</v>
      </c>
      <c r="AW61" s="27"/>
      <c r="AX61" s="27"/>
      <c r="AY61" s="27"/>
      <c r="AZ61" s="27"/>
      <c r="BA61" s="27"/>
      <c r="BB61" s="27"/>
    </row>
    <row r="62" spans="1:54" s="32" customFormat="1" ht="12.75" hidden="1">
      <c r="A62" s="31" t="str">
        <f>'PPM Current'!A63</f>
        <v>Ward 24</v>
      </c>
      <c r="B62" s="105">
        <f>'Estimated teams by TGR'!J28</f>
        <v>0</v>
      </c>
      <c r="C62" s="46">
        <f t="shared" si="49"/>
        <v>0.04</v>
      </c>
      <c r="D62" s="228"/>
      <c r="E62" s="106">
        <f t="shared" si="50"/>
        <v>0</v>
      </c>
      <c r="F62" s="233" t="e">
        <f>(E62/'PPM Current'!B63)*'PPM Current'!C63</f>
        <v>#DIV/0!</v>
      </c>
      <c r="G62" s="20"/>
      <c r="H62" s="340">
        <f t="shared" si="54"/>
        <v>1</v>
      </c>
      <c r="I62" s="341"/>
      <c r="J62" s="4"/>
      <c r="K62" s="27">
        <f t="shared" si="51"/>
        <v>0</v>
      </c>
      <c r="L62" s="27" t="e">
        <f t="shared" si="52"/>
        <v>#DIV/0!</v>
      </c>
      <c r="M62" s="20"/>
      <c r="N62" s="28">
        <f t="shared" si="55"/>
        <v>0.08</v>
      </c>
      <c r="O62" s="28">
        <f t="shared" si="55"/>
        <v>0.02</v>
      </c>
      <c r="P62" s="28">
        <f t="shared" si="55"/>
        <v>0.9</v>
      </c>
      <c r="Q62" s="28">
        <f t="shared" si="55"/>
        <v>0</v>
      </c>
      <c r="R62" s="28">
        <f t="shared" si="55"/>
        <v>0</v>
      </c>
      <c r="S62" s="28">
        <f t="shared" si="55"/>
        <v>0</v>
      </c>
      <c r="T62" s="28"/>
      <c r="U62" s="28"/>
      <c r="V62" s="28"/>
      <c r="W62" s="28"/>
      <c r="X62" s="27"/>
      <c r="Y62" s="27"/>
      <c r="Z62" s="4"/>
      <c r="AA62" s="27">
        <f t="shared" si="37"/>
        <v>0</v>
      </c>
      <c r="AB62" s="27">
        <f t="shared" si="38"/>
        <v>0</v>
      </c>
      <c r="AC62" s="27">
        <f t="shared" si="39"/>
        <v>0</v>
      </c>
      <c r="AD62" s="27">
        <f t="shared" si="40"/>
        <v>0</v>
      </c>
      <c r="AE62" s="27">
        <f t="shared" si="41"/>
        <v>0</v>
      </c>
      <c r="AF62" s="27">
        <f t="shared" si="42"/>
        <v>0</v>
      </c>
      <c r="AG62" s="27"/>
      <c r="AH62" s="27"/>
      <c r="AI62" s="4"/>
      <c r="AJ62" s="4"/>
      <c r="AK62" s="4"/>
      <c r="AL62" s="4"/>
      <c r="AM62" s="4"/>
      <c r="AN62" s="4">
        <f>'PPM Current'!AK63</f>
        <v>0</v>
      </c>
      <c r="AO62" s="4">
        <f>'PPM Current'!AL63</f>
        <v>0</v>
      </c>
      <c r="AP62" s="4"/>
      <c r="AQ62" s="105">
        <f t="shared" si="43"/>
        <v>0</v>
      </c>
      <c r="AR62" s="105">
        <f t="shared" si="44"/>
        <v>0</v>
      </c>
      <c r="AS62" s="105">
        <f t="shared" si="45"/>
        <v>0</v>
      </c>
      <c r="AT62" s="105">
        <f t="shared" si="46"/>
        <v>0</v>
      </c>
      <c r="AU62" s="105">
        <f t="shared" si="47"/>
        <v>0</v>
      </c>
      <c r="AV62" s="105">
        <f t="shared" si="48"/>
        <v>0</v>
      </c>
      <c r="AW62" s="27"/>
      <c r="AX62" s="27"/>
      <c r="AY62" s="27"/>
      <c r="AZ62" s="27"/>
      <c r="BA62" s="27"/>
      <c r="BB62" s="27"/>
    </row>
    <row r="63" spans="1:54" s="32" customFormat="1" ht="12.75" hidden="1">
      <c r="A63" s="31" t="str">
        <f>'PPM Current'!A64</f>
        <v>Ward 25</v>
      </c>
      <c r="B63" s="105">
        <f>'Estimated teams by TGR'!J29</f>
        <v>0</v>
      </c>
      <c r="C63" s="46">
        <f t="shared" si="49"/>
        <v>0.04</v>
      </c>
      <c r="D63" s="228"/>
      <c r="E63" s="106">
        <f>B63*(1+C63)</f>
        <v>0</v>
      </c>
      <c r="F63" s="233" t="e">
        <f>(E63/'PPM Current'!B64)*'PPM Current'!C64</f>
        <v>#DIV/0!</v>
      </c>
      <c r="G63" s="20"/>
      <c r="H63" s="340">
        <f t="shared" si="54"/>
        <v>1</v>
      </c>
      <c r="I63" s="341"/>
      <c r="J63" s="4"/>
      <c r="K63" s="27">
        <f t="shared" si="51"/>
        <v>0</v>
      </c>
      <c r="L63" s="27" t="e">
        <f t="shared" si="52"/>
        <v>#DIV/0!</v>
      </c>
      <c r="M63" s="20"/>
      <c r="N63" s="28">
        <f t="shared" si="55"/>
        <v>0.08</v>
      </c>
      <c r="O63" s="28">
        <f t="shared" si="55"/>
        <v>0.02</v>
      </c>
      <c r="P63" s="28">
        <f t="shared" si="55"/>
        <v>0.9</v>
      </c>
      <c r="Q63" s="28">
        <f t="shared" si="55"/>
        <v>0</v>
      </c>
      <c r="R63" s="28">
        <f t="shared" si="55"/>
        <v>0</v>
      </c>
      <c r="S63" s="28">
        <f t="shared" si="55"/>
        <v>0</v>
      </c>
      <c r="T63" s="28"/>
      <c r="U63" s="28"/>
      <c r="V63" s="28"/>
      <c r="W63" s="28"/>
      <c r="X63" s="27"/>
      <c r="Y63" s="27"/>
      <c r="Z63" s="4"/>
      <c r="AA63" s="27">
        <f t="shared" si="37"/>
        <v>0</v>
      </c>
      <c r="AB63" s="27">
        <f t="shared" si="38"/>
        <v>0</v>
      </c>
      <c r="AC63" s="27">
        <f t="shared" si="39"/>
        <v>0</v>
      </c>
      <c r="AD63" s="27">
        <f t="shared" si="40"/>
        <v>0</v>
      </c>
      <c r="AE63" s="27">
        <f t="shared" si="41"/>
        <v>0</v>
      </c>
      <c r="AF63" s="27">
        <f t="shared" si="42"/>
        <v>0</v>
      </c>
      <c r="AG63" s="27"/>
      <c r="AH63" s="27"/>
      <c r="AI63" s="4"/>
      <c r="AJ63" s="4"/>
      <c r="AK63" s="4"/>
      <c r="AL63" s="4"/>
      <c r="AM63" s="4"/>
      <c r="AN63" s="4">
        <f>'PPM Current'!AK64</f>
        <v>0</v>
      </c>
      <c r="AO63" s="4">
        <f>'PPM Current'!AL64</f>
        <v>0</v>
      </c>
      <c r="AP63" s="4"/>
      <c r="AQ63" s="105">
        <f t="shared" si="43"/>
        <v>0</v>
      </c>
      <c r="AR63" s="105">
        <f t="shared" si="44"/>
        <v>0</v>
      </c>
      <c r="AS63" s="105">
        <f t="shared" si="45"/>
        <v>0</v>
      </c>
      <c r="AT63" s="105">
        <f t="shared" si="46"/>
        <v>0</v>
      </c>
      <c r="AU63" s="105">
        <f t="shared" si="47"/>
        <v>0</v>
      </c>
      <c r="AV63" s="105">
        <f t="shared" si="48"/>
        <v>0</v>
      </c>
      <c r="AW63" s="27"/>
      <c r="AX63" s="27"/>
      <c r="AY63" s="27"/>
      <c r="AZ63" s="27"/>
      <c r="BA63" s="27"/>
      <c r="BB63" s="27"/>
    </row>
    <row r="64" ht="12.75">
      <c r="F64" s="234"/>
    </row>
    <row r="65" spans="1:49" ht="12.75">
      <c r="A65" s="13"/>
      <c r="K65" s="11"/>
      <c r="L65" s="1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5"/>
      <c r="AA65" s="10"/>
      <c r="AB65" s="10"/>
      <c r="AC65" s="10"/>
      <c r="AD65" s="10"/>
      <c r="AE65" s="1"/>
      <c r="AF65" s="1"/>
      <c r="AG65" s="1"/>
      <c r="AH65" s="1"/>
      <c r="AI65" s="1"/>
      <c r="AJ65" s="1"/>
      <c r="AK65" s="1"/>
      <c r="AL65" s="1"/>
      <c r="AN65" s="11"/>
      <c r="AO65" s="11"/>
      <c r="AQ65" s="12"/>
      <c r="AR65" s="12"/>
      <c r="AS65" s="12"/>
      <c r="AT65" s="12"/>
      <c r="AU65" s="12"/>
      <c r="AV65" s="12"/>
      <c r="AW65" s="12"/>
    </row>
    <row r="66" spans="1:49" ht="12.75">
      <c r="A66" s="13"/>
      <c r="K66" s="11"/>
      <c r="L66" s="11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5"/>
      <c r="AA66" s="10"/>
      <c r="AB66" s="10"/>
      <c r="AC66" s="10"/>
      <c r="AD66" s="10"/>
      <c r="AE66" s="1"/>
      <c r="AF66" s="1"/>
      <c r="AG66" s="1"/>
      <c r="AH66" s="1"/>
      <c r="AI66" s="1"/>
      <c r="AJ66" s="1"/>
      <c r="AK66" s="1"/>
      <c r="AL66" s="1"/>
      <c r="AN66" s="11"/>
      <c r="AO66" s="11"/>
      <c r="AQ66" s="12"/>
      <c r="AR66" s="12"/>
      <c r="AS66" s="12"/>
      <c r="AT66" s="12"/>
      <c r="AU66" s="12"/>
      <c r="AV66" s="12"/>
      <c r="AW66" s="12"/>
    </row>
    <row r="67" spans="1:49" ht="12.75">
      <c r="A67" s="13"/>
      <c r="K67" s="11"/>
      <c r="L67" s="11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5"/>
      <c r="AA67" s="10"/>
      <c r="AB67" s="10"/>
      <c r="AC67" s="10"/>
      <c r="AD67" s="10"/>
      <c r="AE67" s="1"/>
      <c r="AF67" s="1"/>
      <c r="AG67" s="1"/>
      <c r="AH67" s="1"/>
      <c r="AI67" s="1"/>
      <c r="AJ67" s="1"/>
      <c r="AK67" s="1"/>
      <c r="AL67" s="1"/>
      <c r="AN67" s="11"/>
      <c r="AO67" s="11"/>
      <c r="AQ67" s="12"/>
      <c r="AR67" s="12"/>
      <c r="AS67" s="12"/>
      <c r="AT67" s="12"/>
      <c r="AU67" s="12"/>
      <c r="AV67" s="12"/>
      <c r="AW67" s="12"/>
    </row>
    <row r="68" spans="1:49" ht="15">
      <c r="A68" s="25"/>
      <c r="K68" s="11"/>
      <c r="L68" s="11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5"/>
      <c r="AA68" s="10"/>
      <c r="AB68" s="10"/>
      <c r="AC68" s="10"/>
      <c r="AD68" s="10"/>
      <c r="AE68" s="1"/>
      <c r="AF68" s="1"/>
      <c r="AG68" s="1"/>
      <c r="AH68" s="1"/>
      <c r="AI68" s="1"/>
      <c r="AJ68" s="1"/>
      <c r="AK68" s="1"/>
      <c r="AL68" s="1"/>
      <c r="AN68" s="11"/>
      <c r="AO68" s="11"/>
      <c r="AQ68" s="12"/>
      <c r="AR68" s="12"/>
      <c r="AS68" s="12"/>
      <c r="AT68" s="12"/>
      <c r="AU68" s="12"/>
      <c r="AV68" s="12"/>
      <c r="AW68" s="12"/>
    </row>
    <row r="69" spans="1:49" ht="12.75">
      <c r="A69" s="13"/>
      <c r="K69" s="11"/>
      <c r="L69" s="11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5"/>
      <c r="AA69" s="10"/>
      <c r="AB69" s="10"/>
      <c r="AC69" s="10"/>
      <c r="AD69" s="10"/>
      <c r="AE69" s="1"/>
      <c r="AF69" s="1"/>
      <c r="AG69" s="1"/>
      <c r="AH69" s="1"/>
      <c r="AI69" s="1"/>
      <c r="AJ69" s="1"/>
      <c r="AK69" s="1"/>
      <c r="AL69" s="1"/>
      <c r="AN69" s="11"/>
      <c r="AO69" s="11"/>
      <c r="AQ69" s="12"/>
      <c r="AR69" s="12"/>
      <c r="AS69" s="12"/>
      <c r="AT69" s="12"/>
      <c r="AU69" s="12"/>
      <c r="AV69" s="12"/>
      <c r="AW69" s="12"/>
    </row>
    <row r="70" spans="5:54" ht="12.75">
      <c r="E70" s="345" t="s">
        <v>17</v>
      </c>
      <c r="F70" s="345"/>
      <c r="H70" s="345" t="s">
        <v>18</v>
      </c>
      <c r="I70" s="345"/>
      <c r="K70" s="345" t="s">
        <v>19</v>
      </c>
      <c r="L70" s="345"/>
      <c r="N70" s="345" t="s">
        <v>199</v>
      </c>
      <c r="O70" s="345"/>
      <c r="P70" s="345"/>
      <c r="Q70" s="345"/>
      <c r="R70" s="345"/>
      <c r="S70" s="345"/>
      <c r="T70" s="345"/>
      <c r="U70" s="345"/>
      <c r="V70" s="345"/>
      <c r="W70" s="345"/>
      <c r="X70" s="345"/>
      <c r="Y70" s="99"/>
      <c r="AA70" s="345" t="s">
        <v>20</v>
      </c>
      <c r="AB70" s="345"/>
      <c r="AC70" s="345"/>
      <c r="AD70" s="345"/>
      <c r="AE70" s="345"/>
      <c r="AF70" s="345"/>
      <c r="AG70" s="345"/>
      <c r="AH70" s="345"/>
      <c r="AI70" s="345"/>
      <c r="AJ70" s="345"/>
      <c r="AK70" s="345"/>
      <c r="AL70" s="99"/>
      <c r="AN70" s="345" t="s">
        <v>21</v>
      </c>
      <c r="AO70" s="345"/>
      <c r="AQ70" s="345" t="s">
        <v>22</v>
      </c>
      <c r="AR70" s="345"/>
      <c r="AS70" s="345"/>
      <c r="AT70" s="345"/>
      <c r="AU70" s="345"/>
      <c r="AV70" s="345"/>
      <c r="AW70" s="345"/>
      <c r="AX70" s="345"/>
      <c r="AY70" s="345"/>
      <c r="AZ70" s="345"/>
      <c r="BA70" s="345"/>
      <c r="BB70" s="345"/>
    </row>
    <row r="71" spans="5:54" ht="12.75">
      <c r="E71" s="346" t="s">
        <v>15</v>
      </c>
      <c r="F71" s="347"/>
      <c r="H71" s="348" t="s">
        <v>13</v>
      </c>
      <c r="I71" s="350"/>
      <c r="K71" s="348" t="s">
        <v>200</v>
      </c>
      <c r="L71" s="350"/>
      <c r="N71" s="348" t="s">
        <v>14</v>
      </c>
      <c r="O71" s="349"/>
      <c r="P71" s="349"/>
      <c r="Q71" s="349"/>
      <c r="R71" s="349"/>
      <c r="S71" s="349"/>
      <c r="T71" s="349"/>
      <c r="U71" s="349"/>
      <c r="V71" s="349"/>
      <c r="W71" s="349"/>
      <c r="X71" s="350"/>
      <c r="Y71" s="99"/>
      <c r="AA71" s="348" t="s">
        <v>16</v>
      </c>
      <c r="AB71" s="349"/>
      <c r="AC71" s="349"/>
      <c r="AD71" s="349"/>
      <c r="AE71" s="349"/>
      <c r="AF71" s="349"/>
      <c r="AG71" s="349"/>
      <c r="AH71" s="349"/>
      <c r="AI71" s="349"/>
      <c r="AJ71" s="349"/>
      <c r="AK71" s="350"/>
      <c r="AL71" s="99"/>
      <c r="AN71" s="348" t="s">
        <v>12</v>
      </c>
      <c r="AO71" s="350"/>
      <c r="AQ71" s="348" t="s">
        <v>11</v>
      </c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50"/>
    </row>
    <row r="72" spans="1:54" ht="137.25" customHeight="1">
      <c r="A72" s="240" t="s">
        <v>47</v>
      </c>
      <c r="B72" s="43" t="s">
        <v>66</v>
      </c>
      <c r="C72" s="41" t="s">
        <v>63</v>
      </c>
      <c r="D72" s="18" t="s">
        <v>64</v>
      </c>
      <c r="E72" s="18" t="s">
        <v>68</v>
      </c>
      <c r="F72" s="18" t="s">
        <v>170</v>
      </c>
      <c r="G72" s="15"/>
      <c r="H72" s="18" t="s">
        <v>118</v>
      </c>
      <c r="I72" s="18" t="s">
        <v>119</v>
      </c>
      <c r="J72" s="15"/>
      <c r="K72" s="18" t="s">
        <v>118</v>
      </c>
      <c r="L72" s="18" t="s">
        <v>119</v>
      </c>
      <c r="M72" s="15"/>
      <c r="N72" s="90" t="s">
        <v>135</v>
      </c>
      <c r="O72" s="90" t="s">
        <v>134</v>
      </c>
      <c r="P72" s="90" t="s">
        <v>137</v>
      </c>
      <c r="Q72" s="90" t="s">
        <v>136</v>
      </c>
      <c r="R72" s="90" t="s">
        <v>138</v>
      </c>
      <c r="S72" s="90" t="s">
        <v>139</v>
      </c>
      <c r="T72" s="90" t="s">
        <v>140</v>
      </c>
      <c r="U72" s="90" t="s">
        <v>141</v>
      </c>
      <c r="V72" s="90" t="s">
        <v>143</v>
      </c>
      <c r="W72" s="90" t="s">
        <v>144</v>
      </c>
      <c r="X72" s="90" t="s">
        <v>145</v>
      </c>
      <c r="Y72" s="90" t="s">
        <v>146</v>
      </c>
      <c r="Z72" s="15"/>
      <c r="AA72" s="90" t="s">
        <v>135</v>
      </c>
      <c r="AB72" s="90" t="s">
        <v>134</v>
      </c>
      <c r="AC72" s="90" t="s">
        <v>137</v>
      </c>
      <c r="AD72" s="90" t="s">
        <v>136</v>
      </c>
      <c r="AE72" s="90" t="s">
        <v>138</v>
      </c>
      <c r="AF72" s="90" t="s">
        <v>139</v>
      </c>
      <c r="AG72" s="90" t="s">
        <v>140</v>
      </c>
      <c r="AH72" s="90" t="s">
        <v>141</v>
      </c>
      <c r="AI72" s="90" t="s">
        <v>143</v>
      </c>
      <c r="AJ72" s="90" t="s">
        <v>144</v>
      </c>
      <c r="AK72" s="90" t="s">
        <v>145</v>
      </c>
      <c r="AL72" s="90" t="s">
        <v>146</v>
      </c>
      <c r="AM72" s="15"/>
      <c r="AN72" s="18" t="s">
        <v>57</v>
      </c>
      <c r="AO72" s="18"/>
      <c r="AP72" s="15"/>
      <c r="AQ72" s="90" t="s">
        <v>135</v>
      </c>
      <c r="AR72" s="90" t="s">
        <v>134</v>
      </c>
      <c r="AS72" s="90" t="s">
        <v>137</v>
      </c>
      <c r="AT72" s="90" t="s">
        <v>136</v>
      </c>
      <c r="AU72" s="90" t="s">
        <v>138</v>
      </c>
      <c r="AV72" s="90" t="s">
        <v>139</v>
      </c>
      <c r="AW72" s="90" t="s">
        <v>140</v>
      </c>
      <c r="AX72" s="90" t="s">
        <v>141</v>
      </c>
      <c r="AY72" s="90" t="s">
        <v>143</v>
      </c>
      <c r="AZ72" s="90" t="s">
        <v>144</v>
      </c>
      <c r="BA72" s="90" t="s">
        <v>145</v>
      </c>
      <c r="BB72" s="90" t="s">
        <v>146</v>
      </c>
    </row>
    <row r="73" spans="1:54" s="32" customFormat="1" ht="12.75">
      <c r="A73" s="21" t="s">
        <v>0</v>
      </c>
      <c r="B73" s="238">
        <f>SUM(B74:B98)</f>
        <v>69.04278471470778</v>
      </c>
      <c r="C73" s="239">
        <f>'Active Participation Info'!D90</f>
        <v>0.1</v>
      </c>
      <c r="D73" s="229">
        <f>B73*(1+C73)</f>
        <v>75.94706318617857</v>
      </c>
      <c r="E73" s="233">
        <f>SUM(E74:E98)</f>
        <v>49.36559107101607</v>
      </c>
      <c r="F73" s="233">
        <f>SUM(F74:F98)</f>
        <v>26.58147211516249</v>
      </c>
      <c r="G73" s="20"/>
      <c r="H73" s="45">
        <f>'PPM Current'!E72</f>
        <v>0.5</v>
      </c>
      <c r="I73" s="45">
        <f>'PPM Current'!F72</f>
        <v>0.5</v>
      </c>
      <c r="J73" s="2"/>
      <c r="K73" s="30">
        <f>E73*H73</f>
        <v>24.682795535508035</v>
      </c>
      <c r="L73" s="30">
        <f>F73*I73</f>
        <v>13.290736057581245</v>
      </c>
      <c r="M73" s="4"/>
      <c r="N73" s="19">
        <f aca="true" t="shared" si="56" ref="N73:Y73">N74</f>
        <v>0</v>
      </c>
      <c r="O73" s="19">
        <f t="shared" si="56"/>
        <v>0.55</v>
      </c>
      <c r="P73" s="19">
        <f t="shared" si="56"/>
        <v>0</v>
      </c>
      <c r="Q73" s="19">
        <f t="shared" si="56"/>
        <v>0</v>
      </c>
      <c r="R73" s="19">
        <f t="shared" si="56"/>
        <v>0.02</v>
      </c>
      <c r="S73" s="19">
        <f t="shared" si="56"/>
        <v>0.39</v>
      </c>
      <c r="T73" s="19">
        <f t="shared" si="56"/>
        <v>0.64</v>
      </c>
      <c r="U73" s="19">
        <f t="shared" si="56"/>
        <v>0.08</v>
      </c>
      <c r="V73" s="19">
        <f t="shared" si="56"/>
        <v>0.04</v>
      </c>
      <c r="W73" s="19">
        <f t="shared" si="56"/>
        <v>0.28</v>
      </c>
      <c r="X73" s="19">
        <f t="shared" si="56"/>
        <v>0</v>
      </c>
      <c r="Y73" s="19">
        <f t="shared" si="56"/>
        <v>0</v>
      </c>
      <c r="Z73" s="2"/>
      <c r="AA73" s="27">
        <f>K73*N73</f>
        <v>0</v>
      </c>
      <c r="AB73" s="27">
        <f>K73*O73</f>
        <v>13.57553754452942</v>
      </c>
      <c r="AC73" s="27">
        <f>L73*P73</f>
        <v>0</v>
      </c>
      <c r="AD73" s="27">
        <f>L73*Q73</f>
        <v>0</v>
      </c>
      <c r="AE73" s="27">
        <f>K73*R73</f>
        <v>0.4936559107101607</v>
      </c>
      <c r="AF73" s="27">
        <f>K73*S73</f>
        <v>9.626290258848133</v>
      </c>
      <c r="AG73" s="27">
        <f>L73*T73</f>
        <v>8.506071076851997</v>
      </c>
      <c r="AH73" s="27">
        <f>L73*U73</f>
        <v>1.0632588846064996</v>
      </c>
      <c r="AI73" s="27">
        <f>K73*V73</f>
        <v>0.9873118214203214</v>
      </c>
      <c r="AJ73" s="27">
        <f>L73*W73</f>
        <v>3.721406096122749</v>
      </c>
      <c r="AK73" s="27">
        <f>K73*X73</f>
        <v>0</v>
      </c>
      <c r="AL73" s="27">
        <f>L73*Y73</f>
        <v>0</v>
      </c>
      <c r="AM73" s="2"/>
      <c r="AN73" s="29">
        <f>SUM(AN74:AN98)</f>
        <v>14</v>
      </c>
      <c r="AO73" s="45"/>
      <c r="AP73" s="2"/>
      <c r="AQ73" s="156">
        <f>AN73-AA73</f>
        <v>14</v>
      </c>
      <c r="AR73" s="156">
        <f>AN73-AB73</f>
        <v>0.4244624554705805</v>
      </c>
      <c r="AS73" s="156">
        <f>AN73-AC73</f>
        <v>14</v>
      </c>
      <c r="AT73" s="156">
        <f>AN73-AD73</f>
        <v>14</v>
      </c>
      <c r="AU73" s="156">
        <f>AN73-AE73</f>
        <v>13.50634408928984</v>
      </c>
      <c r="AV73" s="156">
        <f>AN73-AF73</f>
        <v>4.373709741151867</v>
      </c>
      <c r="AW73" s="156">
        <f>AN73-AG73</f>
        <v>5.493928923148003</v>
      </c>
      <c r="AX73" s="156">
        <f>AN73-AH73</f>
        <v>12.9367411153935</v>
      </c>
      <c r="AY73" s="156">
        <f>AN73-AI73</f>
        <v>13.012688178579678</v>
      </c>
      <c r="AZ73" s="156">
        <f>AN73-AJ73</f>
        <v>10.278593903877251</v>
      </c>
      <c r="BA73" s="156">
        <f>AN73-AK73</f>
        <v>14</v>
      </c>
      <c r="BB73" s="156">
        <f>AN73-AL73</f>
        <v>14</v>
      </c>
    </row>
    <row r="74" spans="1:54" s="32" customFormat="1" ht="12.75" hidden="1">
      <c r="A74" s="33" t="str">
        <f>'PPM Current'!A7</f>
        <v>Area 1</v>
      </c>
      <c r="B74" s="236">
        <f>'Estimated teams by TGR'!L5</f>
        <v>9.479750513684056</v>
      </c>
      <c r="C74" s="46">
        <f>C73</f>
        <v>0.1</v>
      </c>
      <c r="D74" s="235">
        <f aca="true" t="shared" si="57" ref="D74:D98">B74*(1+C74)</f>
        <v>10.427725565052462</v>
      </c>
      <c r="E74" s="20">
        <f>D74*E$99</f>
        <v>6.778021617284101</v>
      </c>
      <c r="F74" s="20">
        <f>D74*F$99</f>
        <v>3.6497039477683617</v>
      </c>
      <c r="G74" s="20"/>
      <c r="H74" s="47">
        <f>H73</f>
        <v>0.5</v>
      </c>
      <c r="I74" s="47">
        <f>I73</f>
        <v>0.5</v>
      </c>
      <c r="J74" s="2"/>
      <c r="K74" s="27">
        <f aca="true" t="shared" si="58" ref="K74:K98">E74*H74</f>
        <v>3.3890108086420505</v>
      </c>
      <c r="L74" s="27">
        <f aca="true" t="shared" si="59" ref="L74:L98">F74*I74</f>
        <v>1.8248519738841809</v>
      </c>
      <c r="M74" s="4"/>
      <c r="N74" s="112">
        <f>'Active Participation Info'!G77</f>
        <v>0</v>
      </c>
      <c r="O74" s="112">
        <f>'Active Participation Info'!G78</f>
        <v>0.55</v>
      </c>
      <c r="P74" s="112">
        <f>'Active Participation Info'!H77</f>
        <v>0</v>
      </c>
      <c r="Q74" s="112">
        <f>'Active Participation Info'!H78</f>
        <v>0</v>
      </c>
      <c r="R74" s="112">
        <f>'Active Participation Info'!G79</f>
        <v>0.02</v>
      </c>
      <c r="S74" s="112">
        <f>'Active Participation Info'!G80</f>
        <v>0.39</v>
      </c>
      <c r="T74" s="112">
        <f>'Active Participation Info'!H79</f>
        <v>0.64</v>
      </c>
      <c r="U74" s="112">
        <f>'Active Participation Info'!H80</f>
        <v>0.08</v>
      </c>
      <c r="V74" s="112">
        <f>'Active Participation Info'!G81</f>
        <v>0.04</v>
      </c>
      <c r="W74" s="112">
        <f>'Active Participation Info'!H81</f>
        <v>0.28</v>
      </c>
      <c r="X74" s="112">
        <f>'Active Participation Info'!G82</f>
        <v>0</v>
      </c>
      <c r="Y74" s="112">
        <f>'Active Participation Info'!H82</f>
        <v>0</v>
      </c>
      <c r="Z74" s="2"/>
      <c r="AA74" s="27">
        <f>K74*N74</f>
        <v>0</v>
      </c>
      <c r="AB74" s="27">
        <f>K74*O74</f>
        <v>1.863955944753128</v>
      </c>
      <c r="AC74" s="27">
        <f>L74*P74</f>
        <v>0</v>
      </c>
      <c r="AD74" s="27">
        <f>L74*Q74</f>
        <v>0</v>
      </c>
      <c r="AE74" s="27">
        <f>K74*R74</f>
        <v>0.06778021617284101</v>
      </c>
      <c r="AF74" s="27">
        <f>K74*S74</f>
        <v>1.3217142153703998</v>
      </c>
      <c r="AG74" s="27">
        <f>L74*T74</f>
        <v>1.1679052632858757</v>
      </c>
      <c r="AH74" s="27">
        <f>L74*U74</f>
        <v>0.14598815791073447</v>
      </c>
      <c r="AI74" s="27">
        <f>K74*V74</f>
        <v>0.13556043234568202</v>
      </c>
      <c r="AJ74" s="27">
        <f>L74*W74</f>
        <v>0.5109585526875707</v>
      </c>
      <c r="AK74" s="27">
        <f>K74*X74</f>
        <v>0</v>
      </c>
      <c r="AL74" s="27">
        <f>L74*Y74</f>
        <v>0</v>
      </c>
      <c r="AM74" s="2"/>
      <c r="AN74" s="20">
        <f>'Ward Details'!T7</f>
        <v>2</v>
      </c>
      <c r="AO74" s="20"/>
      <c r="AP74" s="2"/>
      <c r="AQ74" s="105">
        <f>AN74-AA74</f>
        <v>2</v>
      </c>
      <c r="AR74" s="105">
        <f>AN74-AB74</f>
        <v>0.13604405524687202</v>
      </c>
      <c r="AS74" s="105">
        <f>AN74-AC74</f>
        <v>2</v>
      </c>
      <c r="AT74" s="105">
        <f>AN74-AD74</f>
        <v>2</v>
      </c>
      <c r="AU74" s="105">
        <f>AN74-AE74</f>
        <v>1.932219783827159</v>
      </c>
      <c r="AV74" s="105">
        <f>AN74-AF74</f>
        <v>0.6782857846296002</v>
      </c>
      <c r="AW74" s="105">
        <f>AN74-AG74</f>
        <v>0.8320947367141243</v>
      </c>
      <c r="AX74" s="105">
        <f>AN74-AH74</f>
        <v>1.8540118420892655</v>
      </c>
      <c r="AY74" s="105">
        <f>AN74-AI74</f>
        <v>1.864439567654318</v>
      </c>
      <c r="AZ74" s="105">
        <f>AN74-AJ74</f>
        <v>1.4890414473124292</v>
      </c>
      <c r="BA74" s="105">
        <f>AN74-AK74</f>
        <v>2</v>
      </c>
      <c r="BB74" s="105">
        <f>AN74-AL74</f>
        <v>2</v>
      </c>
    </row>
    <row r="75" spans="1:54" s="32" customFormat="1" ht="12.75" hidden="1">
      <c r="A75" s="34" t="str">
        <f>'PPM Current'!A8</f>
        <v>Area 2</v>
      </c>
      <c r="B75" s="236">
        <f>'Estimated teams by TGR'!L6</f>
        <v>12.39917810550888</v>
      </c>
      <c r="C75" s="46">
        <f aca="true" t="shared" si="60" ref="C75:C98">C74</f>
        <v>0.1</v>
      </c>
      <c r="D75" s="235">
        <f t="shared" si="57"/>
        <v>13.63909591605977</v>
      </c>
      <c r="E75" s="20">
        <f aca="true" t="shared" si="61" ref="E75:E98">D75*E$99</f>
        <v>8.86541234543885</v>
      </c>
      <c r="F75" s="20">
        <f aca="true" t="shared" si="62" ref="F75:F98">D75*F$99</f>
        <v>4.773683570620919</v>
      </c>
      <c r="G75" s="20"/>
      <c r="H75" s="47">
        <f>I75</f>
        <v>0.5</v>
      </c>
      <c r="I75" s="47">
        <f>I74</f>
        <v>0.5</v>
      </c>
      <c r="J75" s="2"/>
      <c r="K75" s="27">
        <f t="shared" si="58"/>
        <v>4.432706172719425</v>
      </c>
      <c r="L75" s="27">
        <f t="shared" si="59"/>
        <v>2.3868417853104593</v>
      </c>
      <c r="M75" s="4"/>
      <c r="N75" s="112">
        <f aca="true" t="shared" si="63" ref="N75:Y90">N74</f>
        <v>0</v>
      </c>
      <c r="O75" s="112">
        <f t="shared" si="63"/>
        <v>0.55</v>
      </c>
      <c r="P75" s="112">
        <f t="shared" si="63"/>
        <v>0</v>
      </c>
      <c r="Q75" s="112">
        <f t="shared" si="63"/>
        <v>0</v>
      </c>
      <c r="R75" s="112">
        <f t="shared" si="63"/>
        <v>0.02</v>
      </c>
      <c r="S75" s="112">
        <f t="shared" si="63"/>
        <v>0.39</v>
      </c>
      <c r="T75" s="112">
        <f t="shared" si="63"/>
        <v>0.64</v>
      </c>
      <c r="U75" s="112">
        <f t="shared" si="63"/>
        <v>0.08</v>
      </c>
      <c r="V75" s="112">
        <f t="shared" si="63"/>
        <v>0.04</v>
      </c>
      <c r="W75" s="112">
        <f t="shared" si="63"/>
        <v>0.28</v>
      </c>
      <c r="X75" s="112">
        <f t="shared" si="63"/>
        <v>0</v>
      </c>
      <c r="Y75" s="112">
        <f t="shared" si="63"/>
        <v>0</v>
      </c>
      <c r="Z75" s="2"/>
      <c r="AA75" s="27">
        <f aca="true" t="shared" si="64" ref="AA75:AA98">K75*N75</f>
        <v>0</v>
      </c>
      <c r="AB75" s="27">
        <f aca="true" t="shared" si="65" ref="AB75:AC98">K75*O75</f>
        <v>2.437988394995684</v>
      </c>
      <c r="AC75" s="27">
        <f t="shared" si="65"/>
        <v>0</v>
      </c>
      <c r="AD75" s="27">
        <f aca="true" t="shared" si="66" ref="AD75:AD98">L75*Q75</f>
        <v>0</v>
      </c>
      <c r="AE75" s="27">
        <f aca="true" t="shared" si="67" ref="AE75:AE98">K75*R75</f>
        <v>0.0886541234543885</v>
      </c>
      <c r="AF75" s="27">
        <f aca="true" t="shared" si="68" ref="AF75:AG98">K75*S75</f>
        <v>1.7287554073605758</v>
      </c>
      <c r="AG75" s="27">
        <f t="shared" si="68"/>
        <v>1.527578742598694</v>
      </c>
      <c r="AH75" s="27">
        <f aca="true" t="shared" si="69" ref="AH75:AH98">L75*U75</f>
        <v>0.19094734282483675</v>
      </c>
      <c r="AI75" s="27">
        <f aca="true" t="shared" si="70" ref="AI75:AJ98">K75*V75</f>
        <v>0.177308246908777</v>
      </c>
      <c r="AJ75" s="27">
        <f t="shared" si="70"/>
        <v>0.6683156998869286</v>
      </c>
      <c r="AK75" s="27">
        <f aca="true" t="shared" si="71" ref="AK75:AL98">K75*X75</f>
        <v>0</v>
      </c>
      <c r="AL75" s="27">
        <f t="shared" si="71"/>
        <v>0</v>
      </c>
      <c r="AM75" s="2"/>
      <c r="AN75" s="20">
        <f>'Ward Details'!T8</f>
        <v>5</v>
      </c>
      <c r="AO75" s="20"/>
      <c r="AP75" s="2"/>
      <c r="AQ75" s="105">
        <f aca="true" t="shared" si="72" ref="AQ75:AQ98">AN75-AA75</f>
        <v>5</v>
      </c>
      <c r="AR75" s="105">
        <f aca="true" t="shared" si="73" ref="AR75:AR98">AN75-AB75</f>
        <v>2.562011605004316</v>
      </c>
      <c r="AS75" s="105">
        <f aca="true" t="shared" si="74" ref="AS75:AS98">AN75-AC75</f>
        <v>5</v>
      </c>
      <c r="AT75" s="105">
        <f aca="true" t="shared" si="75" ref="AT75:AT98">AN75-AD75</f>
        <v>5</v>
      </c>
      <c r="AU75" s="105">
        <f aca="true" t="shared" si="76" ref="AU75:AU98">AN75-AE75</f>
        <v>4.911345876545612</v>
      </c>
      <c r="AV75" s="105">
        <f aca="true" t="shared" si="77" ref="AV75:AV98">AN75-AF75</f>
        <v>3.271244592639424</v>
      </c>
      <c r="AW75" s="105">
        <f aca="true" t="shared" si="78" ref="AW75:AW98">AN75-AG75</f>
        <v>3.4724212574013062</v>
      </c>
      <c r="AX75" s="105">
        <f aca="true" t="shared" si="79" ref="AX75:AX98">AN75-AH75</f>
        <v>4.8090526571751635</v>
      </c>
      <c r="AY75" s="105">
        <f aca="true" t="shared" si="80" ref="AY75:AY98">AN75-AI75</f>
        <v>4.822691753091223</v>
      </c>
      <c r="AZ75" s="105">
        <f aca="true" t="shared" si="81" ref="AZ75:AZ98">AN75-AJ75</f>
        <v>4.331684300113071</v>
      </c>
      <c r="BA75" s="105">
        <f aca="true" t="shared" si="82" ref="BA75:BA98">AN75-AK75</f>
        <v>5</v>
      </c>
      <c r="BB75" s="105">
        <f aca="true" t="shared" si="83" ref="BB75:BB98">AN75-AL75</f>
        <v>5</v>
      </c>
    </row>
    <row r="76" spans="1:54" s="32" customFormat="1" ht="12.75" hidden="1">
      <c r="A76" s="34" t="str">
        <f>'PPM Current'!A9</f>
        <v>Area 3</v>
      </c>
      <c r="B76" s="236">
        <f>'Estimated teams by TGR'!L7</f>
        <v>14.171388101983002</v>
      </c>
      <c r="C76" s="46">
        <f t="shared" si="60"/>
        <v>0.1</v>
      </c>
      <c r="D76" s="235">
        <f t="shared" si="57"/>
        <v>15.588526912181303</v>
      </c>
      <c r="E76" s="20">
        <f t="shared" si="61"/>
        <v>10.132542492917848</v>
      </c>
      <c r="F76" s="20">
        <f t="shared" si="62"/>
        <v>5.455984419263456</v>
      </c>
      <c r="G76" s="20"/>
      <c r="H76" s="47">
        <f aca="true" t="shared" si="84" ref="H76:H98">I76</f>
        <v>0.5</v>
      </c>
      <c r="I76" s="47">
        <f aca="true" t="shared" si="85" ref="I76:I98">I75</f>
        <v>0.5</v>
      </c>
      <c r="J76" s="2"/>
      <c r="K76" s="27">
        <f t="shared" si="58"/>
        <v>5.066271246458924</v>
      </c>
      <c r="L76" s="27">
        <f t="shared" si="59"/>
        <v>2.727992209631728</v>
      </c>
      <c r="M76" s="4"/>
      <c r="N76" s="112">
        <f t="shared" si="63"/>
        <v>0</v>
      </c>
      <c r="O76" s="112">
        <f t="shared" si="63"/>
        <v>0.55</v>
      </c>
      <c r="P76" s="112">
        <f t="shared" si="63"/>
        <v>0</v>
      </c>
      <c r="Q76" s="112">
        <f t="shared" si="63"/>
        <v>0</v>
      </c>
      <c r="R76" s="112">
        <f t="shared" si="63"/>
        <v>0.02</v>
      </c>
      <c r="S76" s="112">
        <f t="shared" si="63"/>
        <v>0.39</v>
      </c>
      <c r="T76" s="112">
        <f t="shared" si="63"/>
        <v>0.64</v>
      </c>
      <c r="U76" s="112">
        <f t="shared" si="63"/>
        <v>0.08</v>
      </c>
      <c r="V76" s="112">
        <f t="shared" si="63"/>
        <v>0.04</v>
      </c>
      <c r="W76" s="112">
        <f t="shared" si="63"/>
        <v>0.28</v>
      </c>
      <c r="X76" s="112">
        <f t="shared" si="63"/>
        <v>0</v>
      </c>
      <c r="Y76" s="112">
        <f t="shared" si="63"/>
        <v>0</v>
      </c>
      <c r="Z76" s="2"/>
      <c r="AA76" s="27">
        <f t="shared" si="64"/>
        <v>0</v>
      </c>
      <c r="AB76" s="27">
        <f t="shared" si="65"/>
        <v>2.7864491855524083</v>
      </c>
      <c r="AC76" s="27">
        <f t="shared" si="65"/>
        <v>0</v>
      </c>
      <c r="AD76" s="27">
        <f t="shared" si="66"/>
        <v>0</v>
      </c>
      <c r="AE76" s="27">
        <f t="shared" si="67"/>
        <v>0.10132542492917848</v>
      </c>
      <c r="AF76" s="27">
        <f t="shared" si="68"/>
        <v>1.9758457861189804</v>
      </c>
      <c r="AG76" s="27">
        <f t="shared" si="68"/>
        <v>1.7459150141643058</v>
      </c>
      <c r="AH76" s="27">
        <f t="shared" si="69"/>
        <v>0.21823937677053823</v>
      </c>
      <c r="AI76" s="27">
        <f t="shared" si="70"/>
        <v>0.20265084985835696</v>
      </c>
      <c r="AJ76" s="27">
        <f t="shared" si="70"/>
        <v>0.7638378186968839</v>
      </c>
      <c r="AK76" s="27">
        <f t="shared" si="71"/>
        <v>0</v>
      </c>
      <c r="AL76" s="27">
        <f t="shared" si="71"/>
        <v>0</v>
      </c>
      <c r="AM76" s="2"/>
      <c r="AN76" s="20">
        <f>'Ward Details'!T9</f>
        <v>2</v>
      </c>
      <c r="AO76" s="20"/>
      <c r="AP76" s="2"/>
      <c r="AQ76" s="105">
        <f t="shared" si="72"/>
        <v>2</v>
      </c>
      <c r="AR76" s="105">
        <f t="shared" si="73"/>
        <v>-0.7864491855524083</v>
      </c>
      <c r="AS76" s="105">
        <f t="shared" si="74"/>
        <v>2</v>
      </c>
      <c r="AT76" s="105">
        <f t="shared" si="75"/>
        <v>2</v>
      </c>
      <c r="AU76" s="105">
        <f t="shared" si="76"/>
        <v>1.8986745750708216</v>
      </c>
      <c r="AV76" s="105">
        <f t="shared" si="77"/>
        <v>0.02415421388101957</v>
      </c>
      <c r="AW76" s="105">
        <f t="shared" si="78"/>
        <v>0.25408498583569417</v>
      </c>
      <c r="AX76" s="105">
        <f t="shared" si="79"/>
        <v>1.7817606232294618</v>
      </c>
      <c r="AY76" s="105">
        <f t="shared" si="80"/>
        <v>1.797349150141643</v>
      </c>
      <c r="AZ76" s="105">
        <f t="shared" si="81"/>
        <v>1.236162181303116</v>
      </c>
      <c r="BA76" s="105">
        <f t="shared" si="82"/>
        <v>2</v>
      </c>
      <c r="BB76" s="105">
        <f t="shared" si="83"/>
        <v>2</v>
      </c>
    </row>
    <row r="77" spans="1:54" s="32" customFormat="1" ht="12.75" hidden="1">
      <c r="A77" s="34" t="str">
        <f>'PPM Current'!A10</f>
        <v>Area 4</v>
      </c>
      <c r="B77" s="236">
        <f>'Estimated teams by TGR'!L8</f>
        <v>15.102584833858163</v>
      </c>
      <c r="C77" s="46">
        <f t="shared" si="60"/>
        <v>0.1</v>
      </c>
      <c r="D77" s="235">
        <f t="shared" si="57"/>
        <v>16.612843317243982</v>
      </c>
      <c r="E77" s="20">
        <f t="shared" si="61"/>
        <v>10.798348156208588</v>
      </c>
      <c r="F77" s="20">
        <f t="shared" si="62"/>
        <v>5.814495161035393</v>
      </c>
      <c r="G77" s="20"/>
      <c r="H77" s="47">
        <f t="shared" si="84"/>
        <v>0.5</v>
      </c>
      <c r="I77" s="47">
        <f t="shared" si="85"/>
        <v>0.5</v>
      </c>
      <c r="J77" s="4"/>
      <c r="K77" s="27">
        <f t="shared" si="58"/>
        <v>5.399174078104294</v>
      </c>
      <c r="L77" s="27">
        <f t="shared" si="59"/>
        <v>2.9072475805176965</v>
      </c>
      <c r="M77" s="4"/>
      <c r="N77" s="112">
        <f t="shared" si="63"/>
        <v>0</v>
      </c>
      <c r="O77" s="112">
        <f t="shared" si="63"/>
        <v>0.55</v>
      </c>
      <c r="P77" s="112">
        <f t="shared" si="63"/>
        <v>0</v>
      </c>
      <c r="Q77" s="112">
        <f t="shared" si="63"/>
        <v>0</v>
      </c>
      <c r="R77" s="112">
        <f t="shared" si="63"/>
        <v>0.02</v>
      </c>
      <c r="S77" s="112">
        <f t="shared" si="63"/>
        <v>0.39</v>
      </c>
      <c r="T77" s="112">
        <f t="shared" si="63"/>
        <v>0.64</v>
      </c>
      <c r="U77" s="112">
        <f t="shared" si="63"/>
        <v>0.08</v>
      </c>
      <c r="V77" s="112">
        <f t="shared" si="63"/>
        <v>0.04</v>
      </c>
      <c r="W77" s="112">
        <f t="shared" si="63"/>
        <v>0.28</v>
      </c>
      <c r="X77" s="112">
        <f t="shared" si="63"/>
        <v>0</v>
      </c>
      <c r="Y77" s="112">
        <f t="shared" si="63"/>
        <v>0</v>
      </c>
      <c r="Z77" s="2"/>
      <c r="AA77" s="27">
        <f t="shared" si="64"/>
        <v>0</v>
      </c>
      <c r="AB77" s="27">
        <f t="shared" si="65"/>
        <v>2.969545742957362</v>
      </c>
      <c r="AC77" s="27">
        <f t="shared" si="65"/>
        <v>0</v>
      </c>
      <c r="AD77" s="27">
        <f t="shared" si="66"/>
        <v>0</v>
      </c>
      <c r="AE77" s="27">
        <f t="shared" si="67"/>
        <v>0.10798348156208588</v>
      </c>
      <c r="AF77" s="27">
        <f t="shared" si="68"/>
        <v>2.1056778904606746</v>
      </c>
      <c r="AG77" s="27">
        <f t="shared" si="68"/>
        <v>1.860638451531326</v>
      </c>
      <c r="AH77" s="27">
        <f t="shared" si="69"/>
        <v>0.23257980644141574</v>
      </c>
      <c r="AI77" s="27">
        <f t="shared" si="70"/>
        <v>0.21596696312417177</v>
      </c>
      <c r="AJ77" s="27">
        <f t="shared" si="70"/>
        <v>0.8140293225449551</v>
      </c>
      <c r="AK77" s="27">
        <f t="shared" si="71"/>
        <v>0</v>
      </c>
      <c r="AL77" s="27">
        <f t="shared" si="71"/>
        <v>0</v>
      </c>
      <c r="AM77" s="2"/>
      <c r="AN77" s="20">
        <f>'Ward Details'!T10</f>
        <v>4</v>
      </c>
      <c r="AO77" s="20"/>
      <c r="AP77" s="2"/>
      <c r="AQ77" s="105">
        <f t="shared" si="72"/>
        <v>4</v>
      </c>
      <c r="AR77" s="105">
        <f t="shared" si="73"/>
        <v>1.030454257042638</v>
      </c>
      <c r="AS77" s="105">
        <f t="shared" si="74"/>
        <v>4</v>
      </c>
      <c r="AT77" s="105">
        <f t="shared" si="75"/>
        <v>4</v>
      </c>
      <c r="AU77" s="105">
        <f t="shared" si="76"/>
        <v>3.8920165184379143</v>
      </c>
      <c r="AV77" s="105">
        <f t="shared" si="77"/>
        <v>1.8943221095393254</v>
      </c>
      <c r="AW77" s="105">
        <f t="shared" si="78"/>
        <v>2.139361548468674</v>
      </c>
      <c r="AX77" s="105">
        <f t="shared" si="79"/>
        <v>3.7674201935585843</v>
      </c>
      <c r="AY77" s="105">
        <f t="shared" si="80"/>
        <v>3.784033036875828</v>
      </c>
      <c r="AZ77" s="105">
        <f t="shared" si="81"/>
        <v>3.185970677455045</v>
      </c>
      <c r="BA77" s="105">
        <f t="shared" si="82"/>
        <v>4</v>
      </c>
      <c r="BB77" s="105">
        <f t="shared" si="83"/>
        <v>4</v>
      </c>
    </row>
    <row r="78" spans="1:54" s="32" customFormat="1" ht="12.75" hidden="1">
      <c r="A78" s="34" t="str">
        <f>'PPM Current'!A11</f>
        <v>Area 5</v>
      </c>
      <c r="B78" s="236">
        <f>'Estimated teams by TGR'!L9</f>
        <v>7.158050553806126</v>
      </c>
      <c r="C78" s="46">
        <f t="shared" si="60"/>
        <v>0.1</v>
      </c>
      <c r="D78" s="235">
        <f t="shared" si="57"/>
        <v>7.873855609186739</v>
      </c>
      <c r="E78" s="20">
        <f t="shared" si="61"/>
        <v>5.11800614597138</v>
      </c>
      <c r="F78" s="20">
        <f t="shared" si="62"/>
        <v>2.7558494632153585</v>
      </c>
      <c r="G78" s="20"/>
      <c r="H78" s="47">
        <f t="shared" si="84"/>
        <v>0.5</v>
      </c>
      <c r="I78" s="47">
        <f t="shared" si="85"/>
        <v>0.5</v>
      </c>
      <c r="J78" s="4"/>
      <c r="K78" s="27">
        <f t="shared" si="58"/>
        <v>2.55900307298569</v>
      </c>
      <c r="L78" s="27">
        <f t="shared" si="59"/>
        <v>1.3779247316076793</v>
      </c>
      <c r="M78" s="4"/>
      <c r="N78" s="112">
        <f t="shared" si="63"/>
        <v>0</v>
      </c>
      <c r="O78" s="112">
        <f t="shared" si="63"/>
        <v>0.55</v>
      </c>
      <c r="P78" s="112">
        <f t="shared" si="63"/>
        <v>0</v>
      </c>
      <c r="Q78" s="112">
        <f t="shared" si="63"/>
        <v>0</v>
      </c>
      <c r="R78" s="112">
        <f t="shared" si="63"/>
        <v>0.02</v>
      </c>
      <c r="S78" s="112">
        <f t="shared" si="63"/>
        <v>0.39</v>
      </c>
      <c r="T78" s="112">
        <f t="shared" si="63"/>
        <v>0.64</v>
      </c>
      <c r="U78" s="112">
        <f t="shared" si="63"/>
        <v>0.08</v>
      </c>
      <c r="V78" s="112">
        <f t="shared" si="63"/>
        <v>0.04</v>
      </c>
      <c r="W78" s="112">
        <f t="shared" si="63"/>
        <v>0.28</v>
      </c>
      <c r="X78" s="112">
        <f t="shared" si="63"/>
        <v>0</v>
      </c>
      <c r="Y78" s="112">
        <f t="shared" si="63"/>
        <v>0</v>
      </c>
      <c r="Z78" s="2"/>
      <c r="AA78" s="27">
        <f t="shared" si="64"/>
        <v>0</v>
      </c>
      <c r="AB78" s="27">
        <f t="shared" si="65"/>
        <v>1.4074516901421297</v>
      </c>
      <c r="AC78" s="27">
        <f t="shared" si="65"/>
        <v>0</v>
      </c>
      <c r="AD78" s="27">
        <f t="shared" si="66"/>
        <v>0</v>
      </c>
      <c r="AE78" s="27">
        <f t="shared" si="67"/>
        <v>0.0511800614597138</v>
      </c>
      <c r="AF78" s="27">
        <f t="shared" si="68"/>
        <v>0.9980111984644192</v>
      </c>
      <c r="AG78" s="27">
        <f t="shared" si="68"/>
        <v>0.8818718282289147</v>
      </c>
      <c r="AH78" s="27">
        <f t="shared" si="69"/>
        <v>0.11023397852861434</v>
      </c>
      <c r="AI78" s="27">
        <f t="shared" si="70"/>
        <v>0.1023601229194276</v>
      </c>
      <c r="AJ78" s="27">
        <f t="shared" si="70"/>
        <v>0.38581892485015024</v>
      </c>
      <c r="AK78" s="27">
        <f t="shared" si="71"/>
        <v>0</v>
      </c>
      <c r="AL78" s="27">
        <f t="shared" si="71"/>
        <v>0</v>
      </c>
      <c r="AM78" s="2"/>
      <c r="AN78" s="20">
        <f>'Ward Details'!T11</f>
        <v>1</v>
      </c>
      <c r="AO78" s="20"/>
      <c r="AP78" s="2"/>
      <c r="AQ78" s="105">
        <f t="shared" si="72"/>
        <v>1</v>
      </c>
      <c r="AR78" s="105">
        <f t="shared" si="73"/>
        <v>-0.4074516901421297</v>
      </c>
      <c r="AS78" s="105">
        <f t="shared" si="74"/>
        <v>1</v>
      </c>
      <c r="AT78" s="105">
        <f t="shared" si="75"/>
        <v>1</v>
      </c>
      <c r="AU78" s="105">
        <f t="shared" si="76"/>
        <v>0.9488199385402862</v>
      </c>
      <c r="AV78" s="105">
        <f t="shared" si="77"/>
        <v>0.0019888015355807864</v>
      </c>
      <c r="AW78" s="105">
        <f t="shared" si="78"/>
        <v>0.11812817177108526</v>
      </c>
      <c r="AX78" s="105">
        <f t="shared" si="79"/>
        <v>0.8897660214713856</v>
      </c>
      <c r="AY78" s="105">
        <f t="shared" si="80"/>
        <v>0.8976398770805724</v>
      </c>
      <c r="AZ78" s="105">
        <f t="shared" si="81"/>
        <v>0.6141810751498498</v>
      </c>
      <c r="BA78" s="105">
        <f t="shared" si="82"/>
        <v>1</v>
      </c>
      <c r="BB78" s="105">
        <f t="shared" si="83"/>
        <v>1</v>
      </c>
    </row>
    <row r="79" spans="1:54" s="32" customFormat="1" ht="12.75" hidden="1">
      <c r="A79" s="34" t="str">
        <f>'PPM Current'!A12</f>
        <v>Area 6</v>
      </c>
      <c r="B79" s="236">
        <f>'Estimated teams by TGR'!L10</f>
        <v>10.731832605867549</v>
      </c>
      <c r="C79" s="46">
        <f t="shared" si="60"/>
        <v>0.1</v>
      </c>
      <c r="D79" s="235">
        <f t="shared" si="57"/>
        <v>11.805015866454305</v>
      </c>
      <c r="E79" s="20">
        <f t="shared" si="61"/>
        <v>7.673260313195298</v>
      </c>
      <c r="F79" s="20">
        <f t="shared" si="62"/>
        <v>4.131755553259007</v>
      </c>
      <c r="G79" s="20"/>
      <c r="H79" s="47">
        <f t="shared" si="84"/>
        <v>0.5</v>
      </c>
      <c r="I79" s="47">
        <f t="shared" si="85"/>
        <v>0.5</v>
      </c>
      <c r="J79" s="4"/>
      <c r="K79" s="27">
        <f t="shared" si="58"/>
        <v>3.836630156597649</v>
      </c>
      <c r="L79" s="27">
        <f t="shared" si="59"/>
        <v>2.0658777766295033</v>
      </c>
      <c r="M79" s="4"/>
      <c r="N79" s="112">
        <f t="shared" si="63"/>
        <v>0</v>
      </c>
      <c r="O79" s="112">
        <f t="shared" si="63"/>
        <v>0.55</v>
      </c>
      <c r="P79" s="112">
        <f t="shared" si="63"/>
        <v>0</v>
      </c>
      <c r="Q79" s="112">
        <f t="shared" si="63"/>
        <v>0</v>
      </c>
      <c r="R79" s="112">
        <f t="shared" si="63"/>
        <v>0.02</v>
      </c>
      <c r="S79" s="112">
        <f t="shared" si="63"/>
        <v>0.39</v>
      </c>
      <c r="T79" s="112">
        <f t="shared" si="63"/>
        <v>0.64</v>
      </c>
      <c r="U79" s="112">
        <f t="shared" si="63"/>
        <v>0.08</v>
      </c>
      <c r="V79" s="112">
        <f t="shared" si="63"/>
        <v>0.04</v>
      </c>
      <c r="W79" s="112">
        <f t="shared" si="63"/>
        <v>0.28</v>
      </c>
      <c r="X79" s="112">
        <f t="shared" si="63"/>
        <v>0</v>
      </c>
      <c r="Y79" s="112">
        <f t="shared" si="63"/>
        <v>0</v>
      </c>
      <c r="Z79" s="2"/>
      <c r="AA79" s="27">
        <f t="shared" si="64"/>
        <v>0</v>
      </c>
      <c r="AB79" s="27">
        <f t="shared" si="65"/>
        <v>2.110146586128707</v>
      </c>
      <c r="AC79" s="27">
        <f t="shared" si="65"/>
        <v>0</v>
      </c>
      <c r="AD79" s="27">
        <f t="shared" si="66"/>
        <v>0</v>
      </c>
      <c r="AE79" s="27">
        <f t="shared" si="67"/>
        <v>0.07673260313195299</v>
      </c>
      <c r="AF79" s="27">
        <f t="shared" si="68"/>
        <v>1.496285761073083</v>
      </c>
      <c r="AG79" s="27">
        <f t="shared" si="68"/>
        <v>1.3221617770428822</v>
      </c>
      <c r="AH79" s="27">
        <f t="shared" si="69"/>
        <v>0.16527022213036027</v>
      </c>
      <c r="AI79" s="27">
        <f t="shared" si="70"/>
        <v>0.15346520626390597</v>
      </c>
      <c r="AJ79" s="27">
        <f t="shared" si="70"/>
        <v>0.578445777456261</v>
      </c>
      <c r="AK79" s="27">
        <f t="shared" si="71"/>
        <v>0</v>
      </c>
      <c r="AL79" s="27">
        <f t="shared" si="71"/>
        <v>0</v>
      </c>
      <c r="AM79" s="2"/>
      <c r="AN79" s="20">
        <f>'Ward Details'!T12</f>
        <v>0</v>
      </c>
      <c r="AO79" s="20"/>
      <c r="AP79" s="2"/>
      <c r="AQ79" s="105">
        <f t="shared" si="72"/>
        <v>0</v>
      </c>
      <c r="AR79" s="105">
        <f t="shared" si="73"/>
        <v>-2.110146586128707</v>
      </c>
      <c r="AS79" s="105">
        <f t="shared" si="74"/>
        <v>0</v>
      </c>
      <c r="AT79" s="105">
        <f t="shared" si="75"/>
        <v>0</v>
      </c>
      <c r="AU79" s="105">
        <f t="shared" si="76"/>
        <v>-0.07673260313195299</v>
      </c>
      <c r="AV79" s="105">
        <f t="shared" si="77"/>
        <v>-1.496285761073083</v>
      </c>
      <c r="AW79" s="105">
        <f t="shared" si="78"/>
        <v>-1.3221617770428822</v>
      </c>
      <c r="AX79" s="105">
        <f t="shared" si="79"/>
        <v>-0.16527022213036027</v>
      </c>
      <c r="AY79" s="105">
        <f t="shared" si="80"/>
        <v>-0.15346520626390597</v>
      </c>
      <c r="AZ79" s="105">
        <f t="shared" si="81"/>
        <v>-0.578445777456261</v>
      </c>
      <c r="BA79" s="105">
        <f t="shared" si="82"/>
        <v>0</v>
      </c>
      <c r="BB79" s="105">
        <f t="shared" si="83"/>
        <v>0</v>
      </c>
    </row>
    <row r="80" spans="1:54" s="32" customFormat="1" ht="12.75" hidden="1">
      <c r="A80" s="34" t="str">
        <f>'PPM Current'!A13</f>
        <v>Ward 7</v>
      </c>
      <c r="B80" s="236">
        <f>'Estimated teams by TGR'!L11</f>
        <v>0</v>
      </c>
      <c r="C80" s="46">
        <f t="shared" si="60"/>
        <v>0.1</v>
      </c>
      <c r="D80" s="235">
        <f t="shared" si="57"/>
        <v>0</v>
      </c>
      <c r="E80" s="20">
        <f t="shared" si="61"/>
        <v>0</v>
      </c>
      <c r="F80" s="20">
        <f t="shared" si="62"/>
        <v>0</v>
      </c>
      <c r="G80" s="20"/>
      <c r="H80" s="47">
        <f t="shared" si="84"/>
        <v>0.5</v>
      </c>
      <c r="I80" s="47">
        <f t="shared" si="85"/>
        <v>0.5</v>
      </c>
      <c r="J80" s="4"/>
      <c r="K80" s="27">
        <f t="shared" si="58"/>
        <v>0</v>
      </c>
      <c r="L80" s="27">
        <f t="shared" si="59"/>
        <v>0</v>
      </c>
      <c r="M80" s="4"/>
      <c r="N80" s="112">
        <f t="shared" si="63"/>
        <v>0</v>
      </c>
      <c r="O80" s="112">
        <f t="shared" si="63"/>
        <v>0.55</v>
      </c>
      <c r="P80" s="112">
        <f t="shared" si="63"/>
        <v>0</v>
      </c>
      <c r="Q80" s="112">
        <f t="shared" si="63"/>
        <v>0</v>
      </c>
      <c r="R80" s="112">
        <f t="shared" si="63"/>
        <v>0.02</v>
      </c>
      <c r="S80" s="112">
        <f t="shared" si="63"/>
        <v>0.39</v>
      </c>
      <c r="T80" s="112">
        <f t="shared" si="63"/>
        <v>0.64</v>
      </c>
      <c r="U80" s="112">
        <f t="shared" si="63"/>
        <v>0.08</v>
      </c>
      <c r="V80" s="112">
        <f t="shared" si="63"/>
        <v>0.04</v>
      </c>
      <c r="W80" s="112">
        <f t="shared" si="63"/>
        <v>0.28</v>
      </c>
      <c r="X80" s="112">
        <f t="shared" si="63"/>
        <v>0</v>
      </c>
      <c r="Y80" s="112">
        <f t="shared" si="63"/>
        <v>0</v>
      </c>
      <c r="Z80" s="2"/>
      <c r="AA80" s="27">
        <f t="shared" si="64"/>
        <v>0</v>
      </c>
      <c r="AB80" s="27">
        <f t="shared" si="65"/>
        <v>0</v>
      </c>
      <c r="AC80" s="27">
        <f t="shared" si="65"/>
        <v>0</v>
      </c>
      <c r="AD80" s="27">
        <f t="shared" si="66"/>
        <v>0</v>
      </c>
      <c r="AE80" s="27">
        <f t="shared" si="67"/>
        <v>0</v>
      </c>
      <c r="AF80" s="27">
        <f t="shared" si="68"/>
        <v>0</v>
      </c>
      <c r="AG80" s="27">
        <f t="shared" si="68"/>
        <v>0</v>
      </c>
      <c r="AH80" s="27">
        <f t="shared" si="69"/>
        <v>0</v>
      </c>
      <c r="AI80" s="27">
        <f t="shared" si="70"/>
        <v>0</v>
      </c>
      <c r="AJ80" s="27">
        <f t="shared" si="70"/>
        <v>0</v>
      </c>
      <c r="AK80" s="27">
        <f t="shared" si="71"/>
        <v>0</v>
      </c>
      <c r="AL80" s="27">
        <f t="shared" si="71"/>
        <v>0</v>
      </c>
      <c r="AM80" s="2"/>
      <c r="AN80" s="20">
        <f>'Ward Details'!T13</f>
        <v>0</v>
      </c>
      <c r="AO80" s="20"/>
      <c r="AP80" s="2"/>
      <c r="AQ80" s="105">
        <f t="shared" si="72"/>
        <v>0</v>
      </c>
      <c r="AR80" s="105">
        <f t="shared" si="73"/>
        <v>0</v>
      </c>
      <c r="AS80" s="105">
        <f t="shared" si="74"/>
        <v>0</v>
      </c>
      <c r="AT80" s="105">
        <f t="shared" si="75"/>
        <v>0</v>
      </c>
      <c r="AU80" s="105">
        <f t="shared" si="76"/>
        <v>0</v>
      </c>
      <c r="AV80" s="105">
        <f t="shared" si="77"/>
        <v>0</v>
      </c>
      <c r="AW80" s="105">
        <f t="shared" si="78"/>
        <v>0</v>
      </c>
      <c r="AX80" s="105">
        <f t="shared" si="79"/>
        <v>0</v>
      </c>
      <c r="AY80" s="105">
        <f t="shared" si="80"/>
        <v>0</v>
      </c>
      <c r="AZ80" s="105">
        <f t="shared" si="81"/>
        <v>0</v>
      </c>
      <c r="BA80" s="105">
        <f t="shared" si="82"/>
        <v>0</v>
      </c>
      <c r="BB80" s="105">
        <f t="shared" si="83"/>
        <v>0</v>
      </c>
    </row>
    <row r="81" spans="1:54" s="32" customFormat="1" ht="12.75" hidden="1">
      <c r="A81" s="34" t="str">
        <f>'PPM Current'!A14</f>
        <v>Ward 8</v>
      </c>
      <c r="B81" s="236">
        <f>'Estimated teams by TGR'!L12</f>
        <v>0</v>
      </c>
      <c r="C81" s="46">
        <f t="shared" si="60"/>
        <v>0.1</v>
      </c>
      <c r="D81" s="235">
        <f t="shared" si="57"/>
        <v>0</v>
      </c>
      <c r="E81" s="20">
        <f t="shared" si="61"/>
        <v>0</v>
      </c>
      <c r="F81" s="20">
        <f t="shared" si="62"/>
        <v>0</v>
      </c>
      <c r="G81" s="20"/>
      <c r="H81" s="47">
        <f t="shared" si="84"/>
        <v>0.5</v>
      </c>
      <c r="I81" s="47">
        <f t="shared" si="85"/>
        <v>0.5</v>
      </c>
      <c r="J81" s="4"/>
      <c r="K81" s="27">
        <f t="shared" si="58"/>
        <v>0</v>
      </c>
      <c r="L81" s="27">
        <f t="shared" si="59"/>
        <v>0</v>
      </c>
      <c r="M81" s="4"/>
      <c r="N81" s="112">
        <f t="shared" si="63"/>
        <v>0</v>
      </c>
      <c r="O81" s="112">
        <f t="shared" si="63"/>
        <v>0.55</v>
      </c>
      <c r="P81" s="112">
        <f t="shared" si="63"/>
        <v>0</v>
      </c>
      <c r="Q81" s="112">
        <f t="shared" si="63"/>
        <v>0</v>
      </c>
      <c r="R81" s="112">
        <f t="shared" si="63"/>
        <v>0.02</v>
      </c>
      <c r="S81" s="112">
        <f t="shared" si="63"/>
        <v>0.39</v>
      </c>
      <c r="T81" s="112">
        <f t="shared" si="63"/>
        <v>0.64</v>
      </c>
      <c r="U81" s="112">
        <f t="shared" si="63"/>
        <v>0.08</v>
      </c>
      <c r="V81" s="112">
        <f t="shared" si="63"/>
        <v>0.04</v>
      </c>
      <c r="W81" s="112">
        <f t="shared" si="63"/>
        <v>0.28</v>
      </c>
      <c r="X81" s="112">
        <f t="shared" si="63"/>
        <v>0</v>
      </c>
      <c r="Y81" s="112">
        <f t="shared" si="63"/>
        <v>0</v>
      </c>
      <c r="Z81" s="2"/>
      <c r="AA81" s="27">
        <f t="shared" si="64"/>
        <v>0</v>
      </c>
      <c r="AB81" s="27">
        <f t="shared" si="65"/>
        <v>0</v>
      </c>
      <c r="AC81" s="27">
        <f t="shared" si="65"/>
        <v>0</v>
      </c>
      <c r="AD81" s="27">
        <f t="shared" si="66"/>
        <v>0</v>
      </c>
      <c r="AE81" s="27">
        <f t="shared" si="67"/>
        <v>0</v>
      </c>
      <c r="AF81" s="27">
        <f t="shared" si="68"/>
        <v>0</v>
      </c>
      <c r="AG81" s="27">
        <f t="shared" si="68"/>
        <v>0</v>
      </c>
      <c r="AH81" s="27">
        <f t="shared" si="69"/>
        <v>0</v>
      </c>
      <c r="AI81" s="27">
        <f t="shared" si="70"/>
        <v>0</v>
      </c>
      <c r="AJ81" s="27">
        <f t="shared" si="70"/>
        <v>0</v>
      </c>
      <c r="AK81" s="27">
        <f t="shared" si="71"/>
        <v>0</v>
      </c>
      <c r="AL81" s="27">
        <f t="shared" si="71"/>
        <v>0</v>
      </c>
      <c r="AM81" s="2"/>
      <c r="AN81" s="20">
        <f>'Ward Details'!T14</f>
        <v>0</v>
      </c>
      <c r="AO81" s="20"/>
      <c r="AP81" s="2"/>
      <c r="AQ81" s="105">
        <f t="shared" si="72"/>
        <v>0</v>
      </c>
      <c r="AR81" s="105">
        <f t="shared" si="73"/>
        <v>0</v>
      </c>
      <c r="AS81" s="105">
        <f t="shared" si="74"/>
        <v>0</v>
      </c>
      <c r="AT81" s="105">
        <f t="shared" si="75"/>
        <v>0</v>
      </c>
      <c r="AU81" s="105">
        <f t="shared" si="76"/>
        <v>0</v>
      </c>
      <c r="AV81" s="105">
        <f t="shared" si="77"/>
        <v>0</v>
      </c>
      <c r="AW81" s="105">
        <f t="shared" si="78"/>
        <v>0</v>
      </c>
      <c r="AX81" s="105">
        <f t="shared" si="79"/>
        <v>0</v>
      </c>
      <c r="AY81" s="105">
        <f t="shared" si="80"/>
        <v>0</v>
      </c>
      <c r="AZ81" s="105">
        <f t="shared" si="81"/>
        <v>0</v>
      </c>
      <c r="BA81" s="105">
        <f t="shared" si="82"/>
        <v>0</v>
      </c>
      <c r="BB81" s="105">
        <f t="shared" si="83"/>
        <v>0</v>
      </c>
    </row>
    <row r="82" spans="1:54" s="32" customFormat="1" ht="12.75" hidden="1">
      <c r="A82" s="34" t="str">
        <f>'PPM Current'!A15</f>
        <v>Ward 9</v>
      </c>
      <c r="B82" s="236">
        <f>'Estimated teams by TGR'!L13</f>
        <v>0</v>
      </c>
      <c r="C82" s="46">
        <f t="shared" si="60"/>
        <v>0.1</v>
      </c>
      <c r="D82" s="235">
        <f t="shared" si="57"/>
        <v>0</v>
      </c>
      <c r="E82" s="20">
        <f t="shared" si="61"/>
        <v>0</v>
      </c>
      <c r="F82" s="20">
        <f t="shared" si="62"/>
        <v>0</v>
      </c>
      <c r="G82" s="20"/>
      <c r="H82" s="47">
        <f t="shared" si="84"/>
        <v>0.5</v>
      </c>
      <c r="I82" s="47">
        <f t="shared" si="85"/>
        <v>0.5</v>
      </c>
      <c r="J82" s="4"/>
      <c r="K82" s="27">
        <f t="shared" si="58"/>
        <v>0</v>
      </c>
      <c r="L82" s="27">
        <f t="shared" si="59"/>
        <v>0</v>
      </c>
      <c r="M82" s="4"/>
      <c r="N82" s="112">
        <f t="shared" si="63"/>
        <v>0</v>
      </c>
      <c r="O82" s="112">
        <f t="shared" si="63"/>
        <v>0.55</v>
      </c>
      <c r="P82" s="112">
        <f t="shared" si="63"/>
        <v>0</v>
      </c>
      <c r="Q82" s="112">
        <f t="shared" si="63"/>
        <v>0</v>
      </c>
      <c r="R82" s="112">
        <f t="shared" si="63"/>
        <v>0.02</v>
      </c>
      <c r="S82" s="112">
        <f t="shared" si="63"/>
        <v>0.39</v>
      </c>
      <c r="T82" s="112">
        <f t="shared" si="63"/>
        <v>0.64</v>
      </c>
      <c r="U82" s="112">
        <f t="shared" si="63"/>
        <v>0.08</v>
      </c>
      <c r="V82" s="112">
        <f t="shared" si="63"/>
        <v>0.04</v>
      </c>
      <c r="W82" s="112">
        <f t="shared" si="63"/>
        <v>0.28</v>
      </c>
      <c r="X82" s="112">
        <f t="shared" si="63"/>
        <v>0</v>
      </c>
      <c r="Y82" s="112">
        <f t="shared" si="63"/>
        <v>0</v>
      </c>
      <c r="Z82" s="2"/>
      <c r="AA82" s="27">
        <f t="shared" si="64"/>
        <v>0</v>
      </c>
      <c r="AB82" s="27">
        <f t="shared" si="65"/>
        <v>0</v>
      </c>
      <c r="AC82" s="27">
        <f t="shared" si="65"/>
        <v>0</v>
      </c>
      <c r="AD82" s="27">
        <f t="shared" si="66"/>
        <v>0</v>
      </c>
      <c r="AE82" s="27">
        <f t="shared" si="67"/>
        <v>0</v>
      </c>
      <c r="AF82" s="27">
        <f t="shared" si="68"/>
        <v>0</v>
      </c>
      <c r="AG82" s="27">
        <f t="shared" si="68"/>
        <v>0</v>
      </c>
      <c r="AH82" s="27">
        <f t="shared" si="69"/>
        <v>0</v>
      </c>
      <c r="AI82" s="27">
        <f t="shared" si="70"/>
        <v>0</v>
      </c>
      <c r="AJ82" s="27">
        <f t="shared" si="70"/>
        <v>0</v>
      </c>
      <c r="AK82" s="27">
        <f t="shared" si="71"/>
        <v>0</v>
      </c>
      <c r="AL82" s="27">
        <f t="shared" si="71"/>
        <v>0</v>
      </c>
      <c r="AM82" s="2"/>
      <c r="AN82" s="20">
        <f>'Ward Details'!T15</f>
        <v>0</v>
      </c>
      <c r="AO82" s="20"/>
      <c r="AP82" s="2"/>
      <c r="AQ82" s="105">
        <f t="shared" si="72"/>
        <v>0</v>
      </c>
      <c r="AR82" s="105">
        <f t="shared" si="73"/>
        <v>0</v>
      </c>
      <c r="AS82" s="105">
        <f t="shared" si="74"/>
        <v>0</v>
      </c>
      <c r="AT82" s="105">
        <f t="shared" si="75"/>
        <v>0</v>
      </c>
      <c r="AU82" s="105">
        <f t="shared" si="76"/>
        <v>0</v>
      </c>
      <c r="AV82" s="105">
        <f t="shared" si="77"/>
        <v>0</v>
      </c>
      <c r="AW82" s="105">
        <f t="shared" si="78"/>
        <v>0</v>
      </c>
      <c r="AX82" s="105">
        <f t="shared" si="79"/>
        <v>0</v>
      </c>
      <c r="AY82" s="105">
        <f t="shared" si="80"/>
        <v>0</v>
      </c>
      <c r="AZ82" s="105">
        <f t="shared" si="81"/>
        <v>0</v>
      </c>
      <c r="BA82" s="105">
        <f t="shared" si="82"/>
        <v>0</v>
      </c>
      <c r="BB82" s="105">
        <f t="shared" si="83"/>
        <v>0</v>
      </c>
    </row>
    <row r="83" spans="1:54" s="32" customFormat="1" ht="12.75" hidden="1">
      <c r="A83" s="34" t="str">
        <f>'PPM Current'!A16</f>
        <v>Ward 10</v>
      </c>
      <c r="B83" s="236">
        <f>'Estimated teams by TGR'!L14</f>
        <v>0</v>
      </c>
      <c r="C83" s="46">
        <f t="shared" si="60"/>
        <v>0.1</v>
      </c>
      <c r="D83" s="235">
        <f t="shared" si="57"/>
        <v>0</v>
      </c>
      <c r="E83" s="20">
        <f t="shared" si="61"/>
        <v>0</v>
      </c>
      <c r="F83" s="20">
        <f t="shared" si="62"/>
        <v>0</v>
      </c>
      <c r="G83" s="20"/>
      <c r="H83" s="47">
        <f t="shared" si="84"/>
        <v>0.5</v>
      </c>
      <c r="I83" s="47">
        <f t="shared" si="85"/>
        <v>0.5</v>
      </c>
      <c r="J83" s="4"/>
      <c r="K83" s="27">
        <f t="shared" si="58"/>
        <v>0</v>
      </c>
      <c r="L83" s="27">
        <f t="shared" si="59"/>
        <v>0</v>
      </c>
      <c r="M83" s="4"/>
      <c r="N83" s="112">
        <f t="shared" si="63"/>
        <v>0</v>
      </c>
      <c r="O83" s="112">
        <f t="shared" si="63"/>
        <v>0.55</v>
      </c>
      <c r="P83" s="112">
        <f t="shared" si="63"/>
        <v>0</v>
      </c>
      <c r="Q83" s="112">
        <f t="shared" si="63"/>
        <v>0</v>
      </c>
      <c r="R83" s="112">
        <f t="shared" si="63"/>
        <v>0.02</v>
      </c>
      <c r="S83" s="112">
        <f t="shared" si="63"/>
        <v>0.39</v>
      </c>
      <c r="T83" s="112">
        <f t="shared" si="63"/>
        <v>0.64</v>
      </c>
      <c r="U83" s="112">
        <f t="shared" si="63"/>
        <v>0.08</v>
      </c>
      <c r="V83" s="112">
        <f t="shared" si="63"/>
        <v>0.04</v>
      </c>
      <c r="W83" s="112">
        <f t="shared" si="63"/>
        <v>0.28</v>
      </c>
      <c r="X83" s="112">
        <f t="shared" si="63"/>
        <v>0</v>
      </c>
      <c r="Y83" s="112">
        <f t="shared" si="63"/>
        <v>0</v>
      </c>
      <c r="Z83" s="2"/>
      <c r="AA83" s="27">
        <f t="shared" si="64"/>
        <v>0</v>
      </c>
      <c r="AB83" s="27">
        <f t="shared" si="65"/>
        <v>0</v>
      </c>
      <c r="AC83" s="27">
        <f t="shared" si="65"/>
        <v>0</v>
      </c>
      <c r="AD83" s="27">
        <f t="shared" si="66"/>
        <v>0</v>
      </c>
      <c r="AE83" s="27">
        <f t="shared" si="67"/>
        <v>0</v>
      </c>
      <c r="AF83" s="27">
        <f t="shared" si="68"/>
        <v>0</v>
      </c>
      <c r="AG83" s="27">
        <f t="shared" si="68"/>
        <v>0</v>
      </c>
      <c r="AH83" s="27">
        <f t="shared" si="69"/>
        <v>0</v>
      </c>
      <c r="AI83" s="27">
        <f t="shared" si="70"/>
        <v>0</v>
      </c>
      <c r="AJ83" s="27">
        <f t="shared" si="70"/>
        <v>0</v>
      </c>
      <c r="AK83" s="27">
        <f t="shared" si="71"/>
        <v>0</v>
      </c>
      <c r="AL83" s="27">
        <f t="shared" si="71"/>
        <v>0</v>
      </c>
      <c r="AM83" s="2"/>
      <c r="AN83" s="20">
        <f>'Ward Details'!T16</f>
        <v>0</v>
      </c>
      <c r="AO83" s="20"/>
      <c r="AP83" s="2"/>
      <c r="AQ83" s="105">
        <f t="shared" si="72"/>
        <v>0</v>
      </c>
      <c r="AR83" s="105">
        <f t="shared" si="73"/>
        <v>0</v>
      </c>
      <c r="AS83" s="105">
        <f t="shared" si="74"/>
        <v>0</v>
      </c>
      <c r="AT83" s="105">
        <f t="shared" si="75"/>
        <v>0</v>
      </c>
      <c r="AU83" s="105">
        <f t="shared" si="76"/>
        <v>0</v>
      </c>
      <c r="AV83" s="105">
        <f t="shared" si="77"/>
        <v>0</v>
      </c>
      <c r="AW83" s="105">
        <f t="shared" si="78"/>
        <v>0</v>
      </c>
      <c r="AX83" s="105">
        <f t="shared" si="79"/>
        <v>0</v>
      </c>
      <c r="AY83" s="105">
        <f t="shared" si="80"/>
        <v>0</v>
      </c>
      <c r="AZ83" s="105">
        <f t="shared" si="81"/>
        <v>0</v>
      </c>
      <c r="BA83" s="105">
        <f t="shared" si="82"/>
        <v>0</v>
      </c>
      <c r="BB83" s="105">
        <f t="shared" si="83"/>
        <v>0</v>
      </c>
    </row>
    <row r="84" spans="1:54" s="32" customFormat="1" ht="12.75" hidden="1">
      <c r="A84" s="34" t="str">
        <f>'PPM Current'!A17</f>
        <v>Ward 11</v>
      </c>
      <c r="B84" s="236">
        <f>'Estimated teams by TGR'!L15</f>
        <v>0</v>
      </c>
      <c r="C84" s="46">
        <f t="shared" si="60"/>
        <v>0.1</v>
      </c>
      <c r="D84" s="235">
        <f t="shared" si="57"/>
        <v>0</v>
      </c>
      <c r="E84" s="20">
        <f t="shared" si="61"/>
        <v>0</v>
      </c>
      <c r="F84" s="20">
        <f t="shared" si="62"/>
        <v>0</v>
      </c>
      <c r="G84" s="20"/>
      <c r="H84" s="47">
        <f t="shared" si="84"/>
        <v>0.5</v>
      </c>
      <c r="I84" s="47">
        <f t="shared" si="85"/>
        <v>0.5</v>
      </c>
      <c r="J84" s="4"/>
      <c r="K84" s="27">
        <f t="shared" si="58"/>
        <v>0</v>
      </c>
      <c r="L84" s="27">
        <f t="shared" si="59"/>
        <v>0</v>
      </c>
      <c r="M84" s="4"/>
      <c r="N84" s="112">
        <f t="shared" si="63"/>
        <v>0</v>
      </c>
      <c r="O84" s="112">
        <f t="shared" si="63"/>
        <v>0.55</v>
      </c>
      <c r="P84" s="112">
        <f t="shared" si="63"/>
        <v>0</v>
      </c>
      <c r="Q84" s="112">
        <f t="shared" si="63"/>
        <v>0</v>
      </c>
      <c r="R84" s="112">
        <f t="shared" si="63"/>
        <v>0.02</v>
      </c>
      <c r="S84" s="112">
        <f t="shared" si="63"/>
        <v>0.39</v>
      </c>
      <c r="T84" s="112">
        <f t="shared" si="63"/>
        <v>0.64</v>
      </c>
      <c r="U84" s="112">
        <f t="shared" si="63"/>
        <v>0.08</v>
      </c>
      <c r="V84" s="112">
        <f t="shared" si="63"/>
        <v>0.04</v>
      </c>
      <c r="W84" s="112">
        <f t="shared" si="63"/>
        <v>0.28</v>
      </c>
      <c r="X84" s="112">
        <f t="shared" si="63"/>
        <v>0</v>
      </c>
      <c r="Y84" s="112">
        <f t="shared" si="63"/>
        <v>0</v>
      </c>
      <c r="Z84" s="2"/>
      <c r="AA84" s="27">
        <f t="shared" si="64"/>
        <v>0</v>
      </c>
      <c r="AB84" s="27">
        <f t="shared" si="65"/>
        <v>0</v>
      </c>
      <c r="AC84" s="27">
        <f t="shared" si="65"/>
        <v>0</v>
      </c>
      <c r="AD84" s="27">
        <f t="shared" si="66"/>
        <v>0</v>
      </c>
      <c r="AE84" s="27">
        <f t="shared" si="67"/>
        <v>0</v>
      </c>
      <c r="AF84" s="27">
        <f t="shared" si="68"/>
        <v>0</v>
      </c>
      <c r="AG84" s="27">
        <f t="shared" si="68"/>
        <v>0</v>
      </c>
      <c r="AH84" s="27">
        <f t="shared" si="69"/>
        <v>0</v>
      </c>
      <c r="AI84" s="27">
        <f t="shared" si="70"/>
        <v>0</v>
      </c>
      <c r="AJ84" s="27">
        <f t="shared" si="70"/>
        <v>0</v>
      </c>
      <c r="AK84" s="27">
        <f t="shared" si="71"/>
        <v>0</v>
      </c>
      <c r="AL84" s="27">
        <f t="shared" si="71"/>
        <v>0</v>
      </c>
      <c r="AM84" s="2"/>
      <c r="AN84" s="20">
        <f>'Ward Details'!T17</f>
        <v>0</v>
      </c>
      <c r="AO84" s="20"/>
      <c r="AP84" s="2"/>
      <c r="AQ84" s="105">
        <f t="shared" si="72"/>
        <v>0</v>
      </c>
      <c r="AR84" s="105">
        <f t="shared" si="73"/>
        <v>0</v>
      </c>
      <c r="AS84" s="105">
        <f t="shared" si="74"/>
        <v>0</v>
      </c>
      <c r="AT84" s="105">
        <f t="shared" si="75"/>
        <v>0</v>
      </c>
      <c r="AU84" s="105">
        <f t="shared" si="76"/>
        <v>0</v>
      </c>
      <c r="AV84" s="105">
        <f t="shared" si="77"/>
        <v>0</v>
      </c>
      <c r="AW84" s="105">
        <f t="shared" si="78"/>
        <v>0</v>
      </c>
      <c r="AX84" s="105">
        <f t="shared" si="79"/>
        <v>0</v>
      </c>
      <c r="AY84" s="105">
        <f t="shared" si="80"/>
        <v>0</v>
      </c>
      <c r="AZ84" s="105">
        <f t="shared" si="81"/>
        <v>0</v>
      </c>
      <c r="BA84" s="105">
        <f t="shared" si="82"/>
        <v>0</v>
      </c>
      <c r="BB84" s="105">
        <f t="shared" si="83"/>
        <v>0</v>
      </c>
    </row>
    <row r="85" spans="1:54" s="32" customFormat="1" ht="12.75" hidden="1">
      <c r="A85" s="34" t="str">
        <f>'PPM Current'!A18</f>
        <v>Ward 12</v>
      </c>
      <c r="B85" s="236">
        <f>'Estimated teams by TGR'!L16</f>
        <v>0</v>
      </c>
      <c r="C85" s="46">
        <f t="shared" si="60"/>
        <v>0.1</v>
      </c>
      <c r="D85" s="235">
        <f t="shared" si="57"/>
        <v>0</v>
      </c>
      <c r="E85" s="20">
        <f t="shared" si="61"/>
        <v>0</v>
      </c>
      <c r="F85" s="20">
        <f t="shared" si="62"/>
        <v>0</v>
      </c>
      <c r="G85" s="20"/>
      <c r="H85" s="47">
        <f t="shared" si="84"/>
        <v>0.5</v>
      </c>
      <c r="I85" s="47">
        <f t="shared" si="85"/>
        <v>0.5</v>
      </c>
      <c r="J85" s="4"/>
      <c r="K85" s="27">
        <f t="shared" si="58"/>
        <v>0</v>
      </c>
      <c r="L85" s="27">
        <f t="shared" si="59"/>
        <v>0</v>
      </c>
      <c r="M85" s="4"/>
      <c r="N85" s="112">
        <f t="shared" si="63"/>
        <v>0</v>
      </c>
      <c r="O85" s="112">
        <f t="shared" si="63"/>
        <v>0.55</v>
      </c>
      <c r="P85" s="112">
        <f t="shared" si="63"/>
        <v>0</v>
      </c>
      <c r="Q85" s="112">
        <f t="shared" si="63"/>
        <v>0</v>
      </c>
      <c r="R85" s="112">
        <f t="shared" si="63"/>
        <v>0.02</v>
      </c>
      <c r="S85" s="112">
        <f t="shared" si="63"/>
        <v>0.39</v>
      </c>
      <c r="T85" s="112">
        <f t="shared" si="63"/>
        <v>0.64</v>
      </c>
      <c r="U85" s="112">
        <f t="shared" si="63"/>
        <v>0.08</v>
      </c>
      <c r="V85" s="112">
        <f t="shared" si="63"/>
        <v>0.04</v>
      </c>
      <c r="W85" s="112">
        <f t="shared" si="63"/>
        <v>0.28</v>
      </c>
      <c r="X85" s="112">
        <f t="shared" si="63"/>
        <v>0</v>
      </c>
      <c r="Y85" s="112">
        <f t="shared" si="63"/>
        <v>0</v>
      </c>
      <c r="Z85" s="2"/>
      <c r="AA85" s="27">
        <f t="shared" si="64"/>
        <v>0</v>
      </c>
      <c r="AB85" s="27">
        <f t="shared" si="65"/>
        <v>0</v>
      </c>
      <c r="AC85" s="27">
        <f t="shared" si="65"/>
        <v>0</v>
      </c>
      <c r="AD85" s="27">
        <f t="shared" si="66"/>
        <v>0</v>
      </c>
      <c r="AE85" s="27">
        <f t="shared" si="67"/>
        <v>0</v>
      </c>
      <c r="AF85" s="27">
        <f t="shared" si="68"/>
        <v>0</v>
      </c>
      <c r="AG85" s="27">
        <f t="shared" si="68"/>
        <v>0</v>
      </c>
      <c r="AH85" s="27">
        <f t="shared" si="69"/>
        <v>0</v>
      </c>
      <c r="AI85" s="27">
        <f t="shared" si="70"/>
        <v>0</v>
      </c>
      <c r="AJ85" s="27">
        <f t="shared" si="70"/>
        <v>0</v>
      </c>
      <c r="AK85" s="27">
        <f t="shared" si="71"/>
        <v>0</v>
      </c>
      <c r="AL85" s="27">
        <f t="shared" si="71"/>
        <v>0</v>
      </c>
      <c r="AM85" s="2"/>
      <c r="AN85" s="20">
        <f>'Ward Details'!T18</f>
        <v>0</v>
      </c>
      <c r="AO85" s="20"/>
      <c r="AP85" s="2"/>
      <c r="AQ85" s="105">
        <f t="shared" si="72"/>
        <v>0</v>
      </c>
      <c r="AR85" s="105">
        <f t="shared" si="73"/>
        <v>0</v>
      </c>
      <c r="AS85" s="105">
        <f t="shared" si="74"/>
        <v>0</v>
      </c>
      <c r="AT85" s="105">
        <f t="shared" si="75"/>
        <v>0</v>
      </c>
      <c r="AU85" s="105">
        <f t="shared" si="76"/>
        <v>0</v>
      </c>
      <c r="AV85" s="105">
        <f t="shared" si="77"/>
        <v>0</v>
      </c>
      <c r="AW85" s="105">
        <f t="shared" si="78"/>
        <v>0</v>
      </c>
      <c r="AX85" s="105">
        <f t="shared" si="79"/>
        <v>0</v>
      </c>
      <c r="AY85" s="105">
        <f t="shared" si="80"/>
        <v>0</v>
      </c>
      <c r="AZ85" s="105">
        <f t="shared" si="81"/>
        <v>0</v>
      </c>
      <c r="BA85" s="105">
        <f t="shared" si="82"/>
        <v>0</v>
      </c>
      <c r="BB85" s="105">
        <f t="shared" si="83"/>
        <v>0</v>
      </c>
    </row>
    <row r="86" spans="1:54" s="32" customFormat="1" ht="12.75" hidden="1">
      <c r="A86" s="34" t="str">
        <f>'PPM Current'!A19</f>
        <v>Ward 13</v>
      </c>
      <c r="B86" s="236">
        <f>'Estimated teams by TGR'!L17</f>
        <v>0</v>
      </c>
      <c r="C86" s="46">
        <f t="shared" si="60"/>
        <v>0.1</v>
      </c>
      <c r="D86" s="235">
        <f t="shared" si="57"/>
        <v>0</v>
      </c>
      <c r="E86" s="20">
        <f t="shared" si="61"/>
        <v>0</v>
      </c>
      <c r="F86" s="20">
        <f t="shared" si="62"/>
        <v>0</v>
      </c>
      <c r="G86" s="20"/>
      <c r="H86" s="47">
        <f t="shared" si="84"/>
        <v>0.5</v>
      </c>
      <c r="I86" s="47">
        <f t="shared" si="85"/>
        <v>0.5</v>
      </c>
      <c r="J86" s="4"/>
      <c r="K86" s="27">
        <f t="shared" si="58"/>
        <v>0</v>
      </c>
      <c r="L86" s="27">
        <f t="shared" si="59"/>
        <v>0</v>
      </c>
      <c r="M86" s="4"/>
      <c r="N86" s="112">
        <f t="shared" si="63"/>
        <v>0</v>
      </c>
      <c r="O86" s="112">
        <f t="shared" si="63"/>
        <v>0.55</v>
      </c>
      <c r="P86" s="112">
        <f t="shared" si="63"/>
        <v>0</v>
      </c>
      <c r="Q86" s="112">
        <f t="shared" si="63"/>
        <v>0</v>
      </c>
      <c r="R86" s="112">
        <f t="shared" si="63"/>
        <v>0.02</v>
      </c>
      <c r="S86" s="112">
        <f t="shared" si="63"/>
        <v>0.39</v>
      </c>
      <c r="T86" s="112">
        <f t="shared" si="63"/>
        <v>0.64</v>
      </c>
      <c r="U86" s="112">
        <f t="shared" si="63"/>
        <v>0.08</v>
      </c>
      <c r="V86" s="112">
        <f t="shared" si="63"/>
        <v>0.04</v>
      </c>
      <c r="W86" s="112">
        <f t="shared" si="63"/>
        <v>0.28</v>
      </c>
      <c r="X86" s="112">
        <f t="shared" si="63"/>
        <v>0</v>
      </c>
      <c r="Y86" s="112">
        <f t="shared" si="63"/>
        <v>0</v>
      </c>
      <c r="Z86" s="2"/>
      <c r="AA86" s="27">
        <f t="shared" si="64"/>
        <v>0</v>
      </c>
      <c r="AB86" s="27">
        <f t="shared" si="65"/>
        <v>0</v>
      </c>
      <c r="AC86" s="27">
        <f t="shared" si="65"/>
        <v>0</v>
      </c>
      <c r="AD86" s="27">
        <f t="shared" si="66"/>
        <v>0</v>
      </c>
      <c r="AE86" s="27">
        <f t="shared" si="67"/>
        <v>0</v>
      </c>
      <c r="AF86" s="27">
        <f t="shared" si="68"/>
        <v>0</v>
      </c>
      <c r="AG86" s="27">
        <f t="shared" si="68"/>
        <v>0</v>
      </c>
      <c r="AH86" s="27">
        <f t="shared" si="69"/>
        <v>0</v>
      </c>
      <c r="AI86" s="27">
        <f t="shared" si="70"/>
        <v>0</v>
      </c>
      <c r="AJ86" s="27">
        <f t="shared" si="70"/>
        <v>0</v>
      </c>
      <c r="AK86" s="27">
        <f t="shared" si="71"/>
        <v>0</v>
      </c>
      <c r="AL86" s="27">
        <f t="shared" si="71"/>
        <v>0</v>
      </c>
      <c r="AM86" s="2"/>
      <c r="AN86" s="20">
        <f>'Ward Details'!T19</f>
        <v>0</v>
      </c>
      <c r="AO86" s="20"/>
      <c r="AP86" s="2"/>
      <c r="AQ86" s="105">
        <f t="shared" si="72"/>
        <v>0</v>
      </c>
      <c r="AR86" s="105">
        <f t="shared" si="73"/>
        <v>0</v>
      </c>
      <c r="AS86" s="105">
        <f t="shared" si="74"/>
        <v>0</v>
      </c>
      <c r="AT86" s="105">
        <f t="shared" si="75"/>
        <v>0</v>
      </c>
      <c r="AU86" s="105">
        <f t="shared" si="76"/>
        <v>0</v>
      </c>
      <c r="AV86" s="105">
        <f t="shared" si="77"/>
        <v>0</v>
      </c>
      <c r="AW86" s="105">
        <f t="shared" si="78"/>
        <v>0</v>
      </c>
      <c r="AX86" s="105">
        <f t="shared" si="79"/>
        <v>0</v>
      </c>
      <c r="AY86" s="105">
        <f t="shared" si="80"/>
        <v>0</v>
      </c>
      <c r="AZ86" s="105">
        <f t="shared" si="81"/>
        <v>0</v>
      </c>
      <c r="BA86" s="105">
        <f t="shared" si="82"/>
        <v>0</v>
      </c>
      <c r="BB86" s="105">
        <f t="shared" si="83"/>
        <v>0</v>
      </c>
    </row>
    <row r="87" spans="1:54" s="32" customFormat="1" ht="12.75" hidden="1">
      <c r="A87" s="34" t="str">
        <f>'PPM Current'!A20</f>
        <v>Ward 14</v>
      </c>
      <c r="B87" s="236">
        <f>'Estimated teams by TGR'!L18</f>
        <v>0</v>
      </c>
      <c r="C87" s="46">
        <f t="shared" si="60"/>
        <v>0.1</v>
      </c>
      <c r="D87" s="235">
        <f t="shared" si="57"/>
        <v>0</v>
      </c>
      <c r="E87" s="20">
        <f t="shared" si="61"/>
        <v>0</v>
      </c>
      <c r="F87" s="20">
        <f t="shared" si="62"/>
        <v>0</v>
      </c>
      <c r="G87" s="20"/>
      <c r="H87" s="47">
        <f t="shared" si="84"/>
        <v>0.5</v>
      </c>
      <c r="I87" s="47">
        <f t="shared" si="85"/>
        <v>0.5</v>
      </c>
      <c r="J87" s="4"/>
      <c r="K87" s="27">
        <f t="shared" si="58"/>
        <v>0</v>
      </c>
      <c r="L87" s="27">
        <f t="shared" si="59"/>
        <v>0</v>
      </c>
      <c r="M87" s="4"/>
      <c r="N87" s="112">
        <f t="shared" si="63"/>
        <v>0</v>
      </c>
      <c r="O87" s="112">
        <f t="shared" si="63"/>
        <v>0.55</v>
      </c>
      <c r="P87" s="112">
        <f t="shared" si="63"/>
        <v>0</v>
      </c>
      <c r="Q87" s="112">
        <f t="shared" si="63"/>
        <v>0</v>
      </c>
      <c r="R87" s="112">
        <f t="shared" si="63"/>
        <v>0.02</v>
      </c>
      <c r="S87" s="112">
        <f t="shared" si="63"/>
        <v>0.39</v>
      </c>
      <c r="T87" s="112">
        <f t="shared" si="63"/>
        <v>0.64</v>
      </c>
      <c r="U87" s="112">
        <f t="shared" si="63"/>
        <v>0.08</v>
      </c>
      <c r="V87" s="112">
        <f t="shared" si="63"/>
        <v>0.04</v>
      </c>
      <c r="W87" s="112">
        <f t="shared" si="63"/>
        <v>0.28</v>
      </c>
      <c r="X87" s="112">
        <f t="shared" si="63"/>
        <v>0</v>
      </c>
      <c r="Y87" s="112">
        <f t="shared" si="63"/>
        <v>0</v>
      </c>
      <c r="Z87" s="2"/>
      <c r="AA87" s="27">
        <f t="shared" si="64"/>
        <v>0</v>
      </c>
      <c r="AB87" s="27">
        <f t="shared" si="65"/>
        <v>0</v>
      </c>
      <c r="AC87" s="27">
        <f t="shared" si="65"/>
        <v>0</v>
      </c>
      <c r="AD87" s="27">
        <f t="shared" si="66"/>
        <v>0</v>
      </c>
      <c r="AE87" s="27">
        <f t="shared" si="67"/>
        <v>0</v>
      </c>
      <c r="AF87" s="27">
        <f t="shared" si="68"/>
        <v>0</v>
      </c>
      <c r="AG87" s="27">
        <f t="shared" si="68"/>
        <v>0</v>
      </c>
      <c r="AH87" s="27">
        <f t="shared" si="69"/>
        <v>0</v>
      </c>
      <c r="AI87" s="27">
        <f t="shared" si="70"/>
        <v>0</v>
      </c>
      <c r="AJ87" s="27">
        <f t="shared" si="70"/>
        <v>0</v>
      </c>
      <c r="AK87" s="27">
        <f t="shared" si="71"/>
        <v>0</v>
      </c>
      <c r="AL87" s="27">
        <f t="shared" si="71"/>
        <v>0</v>
      </c>
      <c r="AM87" s="2"/>
      <c r="AN87" s="20">
        <f>'Ward Details'!T20</f>
        <v>0</v>
      </c>
      <c r="AO87" s="20"/>
      <c r="AP87" s="2"/>
      <c r="AQ87" s="105">
        <f t="shared" si="72"/>
        <v>0</v>
      </c>
      <c r="AR87" s="105">
        <f t="shared" si="73"/>
        <v>0</v>
      </c>
      <c r="AS87" s="105">
        <f t="shared" si="74"/>
        <v>0</v>
      </c>
      <c r="AT87" s="105">
        <f t="shared" si="75"/>
        <v>0</v>
      </c>
      <c r="AU87" s="105">
        <f t="shared" si="76"/>
        <v>0</v>
      </c>
      <c r="AV87" s="105">
        <f t="shared" si="77"/>
        <v>0</v>
      </c>
      <c r="AW87" s="105">
        <f t="shared" si="78"/>
        <v>0</v>
      </c>
      <c r="AX87" s="105">
        <f t="shared" si="79"/>
        <v>0</v>
      </c>
      <c r="AY87" s="105">
        <f t="shared" si="80"/>
        <v>0</v>
      </c>
      <c r="AZ87" s="105">
        <f t="shared" si="81"/>
        <v>0</v>
      </c>
      <c r="BA87" s="105">
        <f t="shared" si="82"/>
        <v>0</v>
      </c>
      <c r="BB87" s="105">
        <f t="shared" si="83"/>
        <v>0</v>
      </c>
    </row>
    <row r="88" spans="1:54" s="32" customFormat="1" ht="12.75" hidden="1">
      <c r="A88" s="34" t="str">
        <f>'PPM Current'!A21</f>
        <v>Ward 15</v>
      </c>
      <c r="B88" s="236">
        <f>'Estimated teams by TGR'!L19</f>
        <v>0</v>
      </c>
      <c r="C88" s="46">
        <f t="shared" si="60"/>
        <v>0.1</v>
      </c>
      <c r="D88" s="235">
        <f t="shared" si="57"/>
        <v>0</v>
      </c>
      <c r="E88" s="20">
        <f t="shared" si="61"/>
        <v>0</v>
      </c>
      <c r="F88" s="20">
        <f t="shared" si="62"/>
        <v>0</v>
      </c>
      <c r="G88" s="20"/>
      <c r="H88" s="47">
        <f t="shared" si="84"/>
        <v>0.5</v>
      </c>
      <c r="I88" s="47">
        <f t="shared" si="85"/>
        <v>0.5</v>
      </c>
      <c r="J88" s="4"/>
      <c r="K88" s="27">
        <f t="shared" si="58"/>
        <v>0</v>
      </c>
      <c r="L88" s="27">
        <f t="shared" si="59"/>
        <v>0</v>
      </c>
      <c r="M88" s="4"/>
      <c r="N88" s="112">
        <f t="shared" si="63"/>
        <v>0</v>
      </c>
      <c r="O88" s="112">
        <f t="shared" si="63"/>
        <v>0.55</v>
      </c>
      <c r="P88" s="112">
        <f t="shared" si="63"/>
        <v>0</v>
      </c>
      <c r="Q88" s="112">
        <f t="shared" si="63"/>
        <v>0</v>
      </c>
      <c r="R88" s="112">
        <f t="shared" si="63"/>
        <v>0.02</v>
      </c>
      <c r="S88" s="112">
        <f t="shared" si="63"/>
        <v>0.39</v>
      </c>
      <c r="T88" s="112">
        <f t="shared" si="63"/>
        <v>0.64</v>
      </c>
      <c r="U88" s="112">
        <f t="shared" si="63"/>
        <v>0.08</v>
      </c>
      <c r="V88" s="112">
        <f t="shared" si="63"/>
        <v>0.04</v>
      </c>
      <c r="W88" s="112">
        <f t="shared" si="63"/>
        <v>0.28</v>
      </c>
      <c r="X88" s="112">
        <f t="shared" si="63"/>
        <v>0</v>
      </c>
      <c r="Y88" s="112">
        <f t="shared" si="63"/>
        <v>0</v>
      </c>
      <c r="Z88" s="2"/>
      <c r="AA88" s="27">
        <f t="shared" si="64"/>
        <v>0</v>
      </c>
      <c r="AB88" s="27">
        <f t="shared" si="65"/>
        <v>0</v>
      </c>
      <c r="AC88" s="27">
        <f t="shared" si="65"/>
        <v>0</v>
      </c>
      <c r="AD88" s="27">
        <f t="shared" si="66"/>
        <v>0</v>
      </c>
      <c r="AE88" s="27">
        <f t="shared" si="67"/>
        <v>0</v>
      </c>
      <c r="AF88" s="27">
        <f t="shared" si="68"/>
        <v>0</v>
      </c>
      <c r="AG88" s="27">
        <f t="shared" si="68"/>
        <v>0</v>
      </c>
      <c r="AH88" s="27">
        <f t="shared" si="69"/>
        <v>0</v>
      </c>
      <c r="AI88" s="27">
        <f t="shared" si="70"/>
        <v>0</v>
      </c>
      <c r="AJ88" s="27">
        <f t="shared" si="70"/>
        <v>0</v>
      </c>
      <c r="AK88" s="27">
        <f t="shared" si="71"/>
        <v>0</v>
      </c>
      <c r="AL88" s="27">
        <f t="shared" si="71"/>
        <v>0</v>
      </c>
      <c r="AM88" s="2"/>
      <c r="AN88" s="20">
        <f>'Ward Details'!T21</f>
        <v>0</v>
      </c>
      <c r="AO88" s="20"/>
      <c r="AP88" s="2"/>
      <c r="AQ88" s="105">
        <f t="shared" si="72"/>
        <v>0</v>
      </c>
      <c r="AR88" s="105">
        <f t="shared" si="73"/>
        <v>0</v>
      </c>
      <c r="AS88" s="105">
        <f t="shared" si="74"/>
        <v>0</v>
      </c>
      <c r="AT88" s="105">
        <f t="shared" si="75"/>
        <v>0</v>
      </c>
      <c r="AU88" s="105">
        <f t="shared" si="76"/>
        <v>0</v>
      </c>
      <c r="AV88" s="105">
        <f t="shared" si="77"/>
        <v>0</v>
      </c>
      <c r="AW88" s="105">
        <f t="shared" si="78"/>
        <v>0</v>
      </c>
      <c r="AX88" s="105">
        <f t="shared" si="79"/>
        <v>0</v>
      </c>
      <c r="AY88" s="105">
        <f t="shared" si="80"/>
        <v>0</v>
      </c>
      <c r="AZ88" s="105">
        <f t="shared" si="81"/>
        <v>0</v>
      </c>
      <c r="BA88" s="105">
        <f t="shared" si="82"/>
        <v>0</v>
      </c>
      <c r="BB88" s="105">
        <f t="shared" si="83"/>
        <v>0</v>
      </c>
    </row>
    <row r="89" spans="1:54" s="32" customFormat="1" ht="12.75" hidden="1">
      <c r="A89" s="34" t="str">
        <f>'PPM Current'!A22</f>
        <v>Ward 16</v>
      </c>
      <c r="B89" s="236">
        <f>'Estimated teams by TGR'!L20</f>
        <v>0</v>
      </c>
      <c r="C89" s="46">
        <f t="shared" si="60"/>
        <v>0.1</v>
      </c>
      <c r="D89" s="235">
        <f t="shared" si="57"/>
        <v>0</v>
      </c>
      <c r="E89" s="20">
        <f t="shared" si="61"/>
        <v>0</v>
      </c>
      <c r="F89" s="20">
        <f t="shared" si="62"/>
        <v>0</v>
      </c>
      <c r="G89" s="20"/>
      <c r="H89" s="47">
        <f t="shared" si="84"/>
        <v>0.5</v>
      </c>
      <c r="I89" s="47">
        <f t="shared" si="85"/>
        <v>0.5</v>
      </c>
      <c r="J89" s="4"/>
      <c r="K89" s="27">
        <f t="shared" si="58"/>
        <v>0</v>
      </c>
      <c r="L89" s="27">
        <f t="shared" si="59"/>
        <v>0</v>
      </c>
      <c r="M89" s="4"/>
      <c r="N89" s="112">
        <f t="shared" si="63"/>
        <v>0</v>
      </c>
      <c r="O89" s="112">
        <f t="shared" si="63"/>
        <v>0.55</v>
      </c>
      <c r="P89" s="112">
        <f t="shared" si="63"/>
        <v>0</v>
      </c>
      <c r="Q89" s="112">
        <f t="shared" si="63"/>
        <v>0</v>
      </c>
      <c r="R89" s="112">
        <f t="shared" si="63"/>
        <v>0.02</v>
      </c>
      <c r="S89" s="112">
        <f t="shared" si="63"/>
        <v>0.39</v>
      </c>
      <c r="T89" s="112">
        <f t="shared" si="63"/>
        <v>0.64</v>
      </c>
      <c r="U89" s="112">
        <f t="shared" si="63"/>
        <v>0.08</v>
      </c>
      <c r="V89" s="112">
        <f t="shared" si="63"/>
        <v>0.04</v>
      </c>
      <c r="W89" s="112">
        <f t="shared" si="63"/>
        <v>0.28</v>
      </c>
      <c r="X89" s="112">
        <f t="shared" si="63"/>
        <v>0</v>
      </c>
      <c r="Y89" s="112">
        <f t="shared" si="63"/>
        <v>0</v>
      </c>
      <c r="Z89" s="2"/>
      <c r="AA89" s="27">
        <f t="shared" si="64"/>
        <v>0</v>
      </c>
      <c r="AB89" s="27">
        <f t="shared" si="65"/>
        <v>0</v>
      </c>
      <c r="AC89" s="27">
        <f t="shared" si="65"/>
        <v>0</v>
      </c>
      <c r="AD89" s="27">
        <f t="shared" si="66"/>
        <v>0</v>
      </c>
      <c r="AE89" s="27">
        <f t="shared" si="67"/>
        <v>0</v>
      </c>
      <c r="AF89" s="27">
        <f t="shared" si="68"/>
        <v>0</v>
      </c>
      <c r="AG89" s="27">
        <f t="shared" si="68"/>
        <v>0</v>
      </c>
      <c r="AH89" s="27">
        <f t="shared" si="69"/>
        <v>0</v>
      </c>
      <c r="AI89" s="27">
        <f t="shared" si="70"/>
        <v>0</v>
      </c>
      <c r="AJ89" s="27">
        <f t="shared" si="70"/>
        <v>0</v>
      </c>
      <c r="AK89" s="27">
        <f t="shared" si="71"/>
        <v>0</v>
      </c>
      <c r="AL89" s="27">
        <f t="shared" si="71"/>
        <v>0</v>
      </c>
      <c r="AM89" s="2"/>
      <c r="AN89" s="20">
        <f>'Ward Details'!T22</f>
        <v>0</v>
      </c>
      <c r="AO89" s="20"/>
      <c r="AP89" s="2"/>
      <c r="AQ89" s="105">
        <f t="shared" si="72"/>
        <v>0</v>
      </c>
      <c r="AR89" s="105">
        <f t="shared" si="73"/>
        <v>0</v>
      </c>
      <c r="AS89" s="105">
        <f t="shared" si="74"/>
        <v>0</v>
      </c>
      <c r="AT89" s="105">
        <f t="shared" si="75"/>
        <v>0</v>
      </c>
      <c r="AU89" s="105">
        <f t="shared" si="76"/>
        <v>0</v>
      </c>
      <c r="AV89" s="105">
        <f t="shared" si="77"/>
        <v>0</v>
      </c>
      <c r="AW89" s="105">
        <f t="shared" si="78"/>
        <v>0</v>
      </c>
      <c r="AX89" s="105">
        <f t="shared" si="79"/>
        <v>0</v>
      </c>
      <c r="AY89" s="105">
        <f t="shared" si="80"/>
        <v>0</v>
      </c>
      <c r="AZ89" s="105">
        <f t="shared" si="81"/>
        <v>0</v>
      </c>
      <c r="BA89" s="105">
        <f t="shared" si="82"/>
        <v>0</v>
      </c>
      <c r="BB89" s="105">
        <f t="shared" si="83"/>
        <v>0</v>
      </c>
    </row>
    <row r="90" spans="1:54" s="32" customFormat="1" ht="12.75" hidden="1">
      <c r="A90" s="34" t="str">
        <f>'PPM Current'!A23</f>
        <v>Ward 17</v>
      </c>
      <c r="B90" s="236">
        <f>'Estimated teams by TGR'!L21</f>
        <v>0</v>
      </c>
      <c r="C90" s="46">
        <f t="shared" si="60"/>
        <v>0.1</v>
      </c>
      <c r="D90" s="235">
        <f t="shared" si="57"/>
        <v>0</v>
      </c>
      <c r="E90" s="20">
        <f t="shared" si="61"/>
        <v>0</v>
      </c>
      <c r="F90" s="20">
        <f t="shared" si="62"/>
        <v>0</v>
      </c>
      <c r="G90" s="20"/>
      <c r="H90" s="47">
        <f t="shared" si="84"/>
        <v>0.5</v>
      </c>
      <c r="I90" s="47">
        <f t="shared" si="85"/>
        <v>0.5</v>
      </c>
      <c r="J90" s="4"/>
      <c r="K90" s="27">
        <f t="shared" si="58"/>
        <v>0</v>
      </c>
      <c r="L90" s="27">
        <f t="shared" si="59"/>
        <v>0</v>
      </c>
      <c r="M90" s="4"/>
      <c r="N90" s="112">
        <f t="shared" si="63"/>
        <v>0</v>
      </c>
      <c r="O90" s="112">
        <f t="shared" si="63"/>
        <v>0.55</v>
      </c>
      <c r="P90" s="112">
        <f t="shared" si="63"/>
        <v>0</v>
      </c>
      <c r="Q90" s="112">
        <f t="shared" si="63"/>
        <v>0</v>
      </c>
      <c r="R90" s="112">
        <f t="shared" si="63"/>
        <v>0.02</v>
      </c>
      <c r="S90" s="112">
        <f t="shared" si="63"/>
        <v>0.39</v>
      </c>
      <c r="T90" s="112">
        <f t="shared" si="63"/>
        <v>0.64</v>
      </c>
      <c r="U90" s="112">
        <f t="shared" si="63"/>
        <v>0.08</v>
      </c>
      <c r="V90" s="112">
        <f t="shared" si="63"/>
        <v>0.04</v>
      </c>
      <c r="W90" s="112">
        <f t="shared" si="63"/>
        <v>0.28</v>
      </c>
      <c r="X90" s="112">
        <f t="shared" si="63"/>
        <v>0</v>
      </c>
      <c r="Y90" s="112">
        <f t="shared" si="63"/>
        <v>0</v>
      </c>
      <c r="Z90" s="2"/>
      <c r="AA90" s="27">
        <f t="shared" si="64"/>
        <v>0</v>
      </c>
      <c r="AB90" s="27">
        <f t="shared" si="65"/>
        <v>0</v>
      </c>
      <c r="AC90" s="27">
        <f t="shared" si="65"/>
        <v>0</v>
      </c>
      <c r="AD90" s="27">
        <f t="shared" si="66"/>
        <v>0</v>
      </c>
      <c r="AE90" s="27">
        <f t="shared" si="67"/>
        <v>0</v>
      </c>
      <c r="AF90" s="27">
        <f t="shared" si="68"/>
        <v>0</v>
      </c>
      <c r="AG90" s="27">
        <f t="shared" si="68"/>
        <v>0</v>
      </c>
      <c r="AH90" s="27">
        <f t="shared" si="69"/>
        <v>0</v>
      </c>
      <c r="AI90" s="27">
        <f t="shared" si="70"/>
        <v>0</v>
      </c>
      <c r="AJ90" s="27">
        <f t="shared" si="70"/>
        <v>0</v>
      </c>
      <c r="AK90" s="27">
        <f t="shared" si="71"/>
        <v>0</v>
      </c>
      <c r="AL90" s="27">
        <f t="shared" si="71"/>
        <v>0</v>
      </c>
      <c r="AM90" s="2"/>
      <c r="AN90" s="20">
        <f>'Ward Details'!T23</f>
        <v>0</v>
      </c>
      <c r="AO90" s="20"/>
      <c r="AP90" s="2"/>
      <c r="AQ90" s="105">
        <f t="shared" si="72"/>
        <v>0</v>
      </c>
      <c r="AR90" s="105">
        <f t="shared" si="73"/>
        <v>0</v>
      </c>
      <c r="AS90" s="105">
        <f t="shared" si="74"/>
        <v>0</v>
      </c>
      <c r="AT90" s="105">
        <f t="shared" si="75"/>
        <v>0</v>
      </c>
      <c r="AU90" s="105">
        <f t="shared" si="76"/>
        <v>0</v>
      </c>
      <c r="AV90" s="105">
        <f t="shared" si="77"/>
        <v>0</v>
      </c>
      <c r="AW90" s="105">
        <f t="shared" si="78"/>
        <v>0</v>
      </c>
      <c r="AX90" s="105">
        <f t="shared" si="79"/>
        <v>0</v>
      </c>
      <c r="AY90" s="105">
        <f t="shared" si="80"/>
        <v>0</v>
      </c>
      <c r="AZ90" s="105">
        <f t="shared" si="81"/>
        <v>0</v>
      </c>
      <c r="BA90" s="105">
        <f t="shared" si="82"/>
        <v>0</v>
      </c>
      <c r="BB90" s="105">
        <f t="shared" si="83"/>
        <v>0</v>
      </c>
    </row>
    <row r="91" spans="1:54" s="32" customFormat="1" ht="12.75" hidden="1">
      <c r="A91" s="34" t="str">
        <f>'PPM Current'!A24</f>
        <v>Ward 18</v>
      </c>
      <c r="B91" s="236">
        <f>'Estimated teams by TGR'!L22</f>
        <v>0</v>
      </c>
      <c r="C91" s="46">
        <f t="shared" si="60"/>
        <v>0.1</v>
      </c>
      <c r="D91" s="235">
        <f t="shared" si="57"/>
        <v>0</v>
      </c>
      <c r="E91" s="20">
        <f t="shared" si="61"/>
        <v>0</v>
      </c>
      <c r="F91" s="20">
        <f t="shared" si="62"/>
        <v>0</v>
      </c>
      <c r="G91" s="20"/>
      <c r="H91" s="47">
        <f t="shared" si="84"/>
        <v>0.5</v>
      </c>
      <c r="I91" s="47">
        <f t="shared" si="85"/>
        <v>0.5</v>
      </c>
      <c r="J91" s="4"/>
      <c r="K91" s="27">
        <f t="shared" si="58"/>
        <v>0</v>
      </c>
      <c r="L91" s="27">
        <f t="shared" si="59"/>
        <v>0</v>
      </c>
      <c r="M91" s="4"/>
      <c r="N91" s="112">
        <f aca="true" t="shared" si="86" ref="N91:Y98">N90</f>
        <v>0</v>
      </c>
      <c r="O91" s="112">
        <f t="shared" si="86"/>
        <v>0.55</v>
      </c>
      <c r="P91" s="112">
        <f t="shared" si="86"/>
        <v>0</v>
      </c>
      <c r="Q91" s="112">
        <f t="shared" si="86"/>
        <v>0</v>
      </c>
      <c r="R91" s="112">
        <f t="shared" si="86"/>
        <v>0.02</v>
      </c>
      <c r="S91" s="112">
        <f t="shared" si="86"/>
        <v>0.39</v>
      </c>
      <c r="T91" s="112">
        <f t="shared" si="86"/>
        <v>0.64</v>
      </c>
      <c r="U91" s="112">
        <f t="shared" si="86"/>
        <v>0.08</v>
      </c>
      <c r="V91" s="112">
        <f t="shared" si="86"/>
        <v>0.04</v>
      </c>
      <c r="W91" s="112">
        <f t="shared" si="86"/>
        <v>0.28</v>
      </c>
      <c r="X91" s="112">
        <f t="shared" si="86"/>
        <v>0</v>
      </c>
      <c r="Y91" s="112">
        <f t="shared" si="86"/>
        <v>0</v>
      </c>
      <c r="Z91" s="2"/>
      <c r="AA91" s="27">
        <f t="shared" si="64"/>
        <v>0</v>
      </c>
      <c r="AB91" s="27">
        <f t="shared" si="65"/>
        <v>0</v>
      </c>
      <c r="AC91" s="27">
        <f t="shared" si="65"/>
        <v>0</v>
      </c>
      <c r="AD91" s="27">
        <f t="shared" si="66"/>
        <v>0</v>
      </c>
      <c r="AE91" s="27">
        <f t="shared" si="67"/>
        <v>0</v>
      </c>
      <c r="AF91" s="27">
        <f t="shared" si="68"/>
        <v>0</v>
      </c>
      <c r="AG91" s="27">
        <f t="shared" si="68"/>
        <v>0</v>
      </c>
      <c r="AH91" s="27">
        <f t="shared" si="69"/>
        <v>0</v>
      </c>
      <c r="AI91" s="27">
        <f t="shared" si="70"/>
        <v>0</v>
      </c>
      <c r="AJ91" s="27">
        <f t="shared" si="70"/>
        <v>0</v>
      </c>
      <c r="AK91" s="27">
        <f t="shared" si="71"/>
        <v>0</v>
      </c>
      <c r="AL91" s="27">
        <f t="shared" si="71"/>
        <v>0</v>
      </c>
      <c r="AM91" s="2"/>
      <c r="AN91" s="20">
        <f>'Ward Details'!T24</f>
        <v>0</v>
      </c>
      <c r="AO91" s="20"/>
      <c r="AP91" s="2"/>
      <c r="AQ91" s="105">
        <f t="shared" si="72"/>
        <v>0</v>
      </c>
      <c r="AR91" s="105">
        <f t="shared" si="73"/>
        <v>0</v>
      </c>
      <c r="AS91" s="105">
        <f t="shared" si="74"/>
        <v>0</v>
      </c>
      <c r="AT91" s="105">
        <f t="shared" si="75"/>
        <v>0</v>
      </c>
      <c r="AU91" s="105">
        <f t="shared" si="76"/>
        <v>0</v>
      </c>
      <c r="AV91" s="105">
        <f t="shared" si="77"/>
        <v>0</v>
      </c>
      <c r="AW91" s="105">
        <f t="shared" si="78"/>
        <v>0</v>
      </c>
      <c r="AX91" s="105">
        <f t="shared" si="79"/>
        <v>0</v>
      </c>
      <c r="AY91" s="105">
        <f t="shared" si="80"/>
        <v>0</v>
      </c>
      <c r="AZ91" s="105">
        <f t="shared" si="81"/>
        <v>0</v>
      </c>
      <c r="BA91" s="105">
        <f t="shared" si="82"/>
        <v>0</v>
      </c>
      <c r="BB91" s="105">
        <f t="shared" si="83"/>
        <v>0</v>
      </c>
    </row>
    <row r="92" spans="1:54" s="32" customFormat="1" ht="12.75" hidden="1">
      <c r="A92" s="34" t="str">
        <f>'PPM Current'!A25</f>
        <v>Ward 19</v>
      </c>
      <c r="B92" s="236">
        <f>'Estimated teams by TGR'!L23</f>
        <v>0</v>
      </c>
      <c r="C92" s="46">
        <f t="shared" si="60"/>
        <v>0.1</v>
      </c>
      <c r="D92" s="235">
        <f t="shared" si="57"/>
        <v>0</v>
      </c>
      <c r="E92" s="20">
        <f t="shared" si="61"/>
        <v>0</v>
      </c>
      <c r="F92" s="20">
        <f t="shared" si="62"/>
        <v>0</v>
      </c>
      <c r="G92" s="20"/>
      <c r="H92" s="47">
        <f t="shared" si="84"/>
        <v>0.5</v>
      </c>
      <c r="I92" s="47">
        <f t="shared" si="85"/>
        <v>0.5</v>
      </c>
      <c r="J92" s="4"/>
      <c r="K92" s="27">
        <f t="shared" si="58"/>
        <v>0</v>
      </c>
      <c r="L92" s="27">
        <f t="shared" si="59"/>
        <v>0</v>
      </c>
      <c r="M92" s="4"/>
      <c r="N92" s="112">
        <f t="shared" si="86"/>
        <v>0</v>
      </c>
      <c r="O92" s="112">
        <f t="shared" si="86"/>
        <v>0.55</v>
      </c>
      <c r="P92" s="112">
        <f t="shared" si="86"/>
        <v>0</v>
      </c>
      <c r="Q92" s="112">
        <f t="shared" si="86"/>
        <v>0</v>
      </c>
      <c r="R92" s="112">
        <f t="shared" si="86"/>
        <v>0.02</v>
      </c>
      <c r="S92" s="112">
        <f t="shared" si="86"/>
        <v>0.39</v>
      </c>
      <c r="T92" s="112">
        <f t="shared" si="86"/>
        <v>0.64</v>
      </c>
      <c r="U92" s="112">
        <f t="shared" si="86"/>
        <v>0.08</v>
      </c>
      <c r="V92" s="112">
        <f t="shared" si="86"/>
        <v>0.04</v>
      </c>
      <c r="W92" s="112">
        <f t="shared" si="86"/>
        <v>0.28</v>
      </c>
      <c r="X92" s="112">
        <f t="shared" si="86"/>
        <v>0</v>
      </c>
      <c r="Y92" s="112">
        <f t="shared" si="86"/>
        <v>0</v>
      </c>
      <c r="Z92" s="2"/>
      <c r="AA92" s="27">
        <f t="shared" si="64"/>
        <v>0</v>
      </c>
      <c r="AB92" s="27">
        <f t="shared" si="65"/>
        <v>0</v>
      </c>
      <c r="AC92" s="27">
        <f t="shared" si="65"/>
        <v>0</v>
      </c>
      <c r="AD92" s="27">
        <f t="shared" si="66"/>
        <v>0</v>
      </c>
      <c r="AE92" s="27">
        <f t="shared" si="67"/>
        <v>0</v>
      </c>
      <c r="AF92" s="27">
        <f>K92*S92</f>
        <v>0</v>
      </c>
      <c r="AG92" s="27">
        <f t="shared" si="68"/>
        <v>0</v>
      </c>
      <c r="AH92" s="27">
        <f t="shared" si="69"/>
        <v>0</v>
      </c>
      <c r="AI92" s="27">
        <f t="shared" si="70"/>
        <v>0</v>
      </c>
      <c r="AJ92" s="27">
        <f t="shared" si="70"/>
        <v>0</v>
      </c>
      <c r="AK92" s="27">
        <f t="shared" si="71"/>
        <v>0</v>
      </c>
      <c r="AL92" s="27">
        <f t="shared" si="71"/>
        <v>0</v>
      </c>
      <c r="AM92" s="2"/>
      <c r="AN92" s="20">
        <f>'Ward Details'!T25</f>
        <v>0</v>
      </c>
      <c r="AO92" s="20"/>
      <c r="AP92" s="2"/>
      <c r="AQ92" s="105">
        <f t="shared" si="72"/>
        <v>0</v>
      </c>
      <c r="AR92" s="105">
        <f t="shared" si="73"/>
        <v>0</v>
      </c>
      <c r="AS92" s="105">
        <f t="shared" si="74"/>
        <v>0</v>
      </c>
      <c r="AT92" s="105">
        <f t="shared" si="75"/>
        <v>0</v>
      </c>
      <c r="AU92" s="105">
        <f t="shared" si="76"/>
        <v>0</v>
      </c>
      <c r="AV92" s="105">
        <f t="shared" si="77"/>
        <v>0</v>
      </c>
      <c r="AW92" s="105">
        <f t="shared" si="78"/>
        <v>0</v>
      </c>
      <c r="AX92" s="105">
        <f t="shared" si="79"/>
        <v>0</v>
      </c>
      <c r="AY92" s="105">
        <f t="shared" si="80"/>
        <v>0</v>
      </c>
      <c r="AZ92" s="105">
        <f t="shared" si="81"/>
        <v>0</v>
      </c>
      <c r="BA92" s="105">
        <f t="shared" si="82"/>
        <v>0</v>
      </c>
      <c r="BB92" s="105">
        <f t="shared" si="83"/>
        <v>0</v>
      </c>
    </row>
    <row r="93" spans="1:54" s="32" customFormat="1" ht="12.75" hidden="1">
      <c r="A93" s="34" t="str">
        <f>'PPM Current'!A26</f>
        <v>Ward 20</v>
      </c>
      <c r="B93" s="236">
        <f>'Estimated teams by TGR'!L24</f>
        <v>0</v>
      </c>
      <c r="C93" s="46">
        <f t="shared" si="60"/>
        <v>0.1</v>
      </c>
      <c r="D93" s="235">
        <f t="shared" si="57"/>
        <v>0</v>
      </c>
      <c r="E93" s="20">
        <f t="shared" si="61"/>
        <v>0</v>
      </c>
      <c r="F93" s="20">
        <f t="shared" si="62"/>
        <v>0</v>
      </c>
      <c r="G93" s="20"/>
      <c r="H93" s="47">
        <f t="shared" si="84"/>
        <v>0.5</v>
      </c>
      <c r="I93" s="47">
        <f t="shared" si="85"/>
        <v>0.5</v>
      </c>
      <c r="J93" s="4"/>
      <c r="K93" s="27">
        <f t="shared" si="58"/>
        <v>0</v>
      </c>
      <c r="L93" s="27">
        <f t="shared" si="59"/>
        <v>0</v>
      </c>
      <c r="M93" s="4"/>
      <c r="N93" s="112">
        <f t="shared" si="86"/>
        <v>0</v>
      </c>
      <c r="O93" s="112">
        <f t="shared" si="86"/>
        <v>0.55</v>
      </c>
      <c r="P93" s="112">
        <f t="shared" si="86"/>
        <v>0</v>
      </c>
      <c r="Q93" s="112">
        <f t="shared" si="86"/>
        <v>0</v>
      </c>
      <c r="R93" s="112">
        <f t="shared" si="86"/>
        <v>0.02</v>
      </c>
      <c r="S93" s="112">
        <f t="shared" si="86"/>
        <v>0.39</v>
      </c>
      <c r="T93" s="112">
        <f t="shared" si="86"/>
        <v>0.64</v>
      </c>
      <c r="U93" s="112">
        <f t="shared" si="86"/>
        <v>0.08</v>
      </c>
      <c r="V93" s="112">
        <f t="shared" si="86"/>
        <v>0.04</v>
      </c>
      <c r="W93" s="112">
        <f t="shared" si="86"/>
        <v>0.28</v>
      </c>
      <c r="X93" s="112">
        <f t="shared" si="86"/>
        <v>0</v>
      </c>
      <c r="Y93" s="112">
        <f t="shared" si="86"/>
        <v>0</v>
      </c>
      <c r="Z93" s="2"/>
      <c r="AA93" s="27">
        <f t="shared" si="64"/>
        <v>0</v>
      </c>
      <c r="AB93" s="27">
        <f t="shared" si="65"/>
        <v>0</v>
      </c>
      <c r="AC93" s="27">
        <f t="shared" si="65"/>
        <v>0</v>
      </c>
      <c r="AD93" s="27">
        <f t="shared" si="66"/>
        <v>0</v>
      </c>
      <c r="AE93" s="27">
        <f t="shared" si="67"/>
        <v>0</v>
      </c>
      <c r="AF93" s="27">
        <f t="shared" si="68"/>
        <v>0</v>
      </c>
      <c r="AG93" s="27">
        <f t="shared" si="68"/>
        <v>0</v>
      </c>
      <c r="AH93" s="27">
        <f t="shared" si="69"/>
        <v>0</v>
      </c>
      <c r="AI93" s="27">
        <f t="shared" si="70"/>
        <v>0</v>
      </c>
      <c r="AJ93" s="27">
        <f t="shared" si="70"/>
        <v>0</v>
      </c>
      <c r="AK93" s="27">
        <f t="shared" si="71"/>
        <v>0</v>
      </c>
      <c r="AL93" s="27">
        <f t="shared" si="71"/>
        <v>0</v>
      </c>
      <c r="AM93" s="2"/>
      <c r="AN93" s="20">
        <f>'Ward Details'!T26</f>
        <v>0</v>
      </c>
      <c r="AO93" s="20"/>
      <c r="AP93" s="2"/>
      <c r="AQ93" s="105">
        <f t="shared" si="72"/>
        <v>0</v>
      </c>
      <c r="AR93" s="105">
        <f t="shared" si="73"/>
        <v>0</v>
      </c>
      <c r="AS93" s="105">
        <f t="shared" si="74"/>
        <v>0</v>
      </c>
      <c r="AT93" s="105">
        <f t="shared" si="75"/>
        <v>0</v>
      </c>
      <c r="AU93" s="105">
        <f t="shared" si="76"/>
        <v>0</v>
      </c>
      <c r="AV93" s="105">
        <f t="shared" si="77"/>
        <v>0</v>
      </c>
      <c r="AW93" s="105">
        <f t="shared" si="78"/>
        <v>0</v>
      </c>
      <c r="AX93" s="105">
        <f t="shared" si="79"/>
        <v>0</v>
      </c>
      <c r="AY93" s="105">
        <f t="shared" si="80"/>
        <v>0</v>
      </c>
      <c r="AZ93" s="105">
        <f t="shared" si="81"/>
        <v>0</v>
      </c>
      <c r="BA93" s="105">
        <f t="shared" si="82"/>
        <v>0</v>
      </c>
      <c r="BB93" s="105">
        <f t="shared" si="83"/>
        <v>0</v>
      </c>
    </row>
    <row r="94" spans="1:54" s="32" customFormat="1" ht="12.75" hidden="1">
      <c r="A94" s="34" t="str">
        <f>'PPM Current'!A27</f>
        <v>Ward 21</v>
      </c>
      <c r="B94" s="236">
        <f>'Estimated teams by TGR'!L25</f>
        <v>0</v>
      </c>
      <c r="C94" s="46">
        <f t="shared" si="60"/>
        <v>0.1</v>
      </c>
      <c r="D94" s="235">
        <f t="shared" si="57"/>
        <v>0</v>
      </c>
      <c r="E94" s="20">
        <f t="shared" si="61"/>
        <v>0</v>
      </c>
      <c r="F94" s="20">
        <f t="shared" si="62"/>
        <v>0</v>
      </c>
      <c r="G94" s="20"/>
      <c r="H94" s="47">
        <f t="shared" si="84"/>
        <v>0.5</v>
      </c>
      <c r="I94" s="47">
        <f t="shared" si="85"/>
        <v>0.5</v>
      </c>
      <c r="J94" s="4"/>
      <c r="K94" s="27">
        <f t="shared" si="58"/>
        <v>0</v>
      </c>
      <c r="L94" s="27">
        <f t="shared" si="59"/>
        <v>0</v>
      </c>
      <c r="M94" s="4"/>
      <c r="N94" s="112">
        <f t="shared" si="86"/>
        <v>0</v>
      </c>
      <c r="O94" s="112">
        <f t="shared" si="86"/>
        <v>0.55</v>
      </c>
      <c r="P94" s="112">
        <f t="shared" si="86"/>
        <v>0</v>
      </c>
      <c r="Q94" s="112">
        <f t="shared" si="86"/>
        <v>0</v>
      </c>
      <c r="R94" s="112">
        <f t="shared" si="86"/>
        <v>0.02</v>
      </c>
      <c r="S94" s="112">
        <f t="shared" si="86"/>
        <v>0.39</v>
      </c>
      <c r="T94" s="112">
        <f t="shared" si="86"/>
        <v>0.64</v>
      </c>
      <c r="U94" s="112">
        <f t="shared" si="86"/>
        <v>0.08</v>
      </c>
      <c r="V94" s="112">
        <f t="shared" si="86"/>
        <v>0.04</v>
      </c>
      <c r="W94" s="112">
        <f t="shared" si="86"/>
        <v>0.28</v>
      </c>
      <c r="X94" s="112">
        <f t="shared" si="86"/>
        <v>0</v>
      </c>
      <c r="Y94" s="112">
        <f t="shared" si="86"/>
        <v>0</v>
      </c>
      <c r="Z94" s="2"/>
      <c r="AA94" s="27">
        <f t="shared" si="64"/>
        <v>0</v>
      </c>
      <c r="AB94" s="27">
        <f t="shared" si="65"/>
        <v>0</v>
      </c>
      <c r="AC94" s="27">
        <f t="shared" si="65"/>
        <v>0</v>
      </c>
      <c r="AD94" s="27">
        <f t="shared" si="66"/>
        <v>0</v>
      </c>
      <c r="AE94" s="27">
        <f t="shared" si="67"/>
        <v>0</v>
      </c>
      <c r="AF94" s="27">
        <f t="shared" si="68"/>
        <v>0</v>
      </c>
      <c r="AG94" s="27">
        <f t="shared" si="68"/>
        <v>0</v>
      </c>
      <c r="AH94" s="27">
        <f t="shared" si="69"/>
        <v>0</v>
      </c>
      <c r="AI94" s="27">
        <f t="shared" si="70"/>
        <v>0</v>
      </c>
      <c r="AJ94" s="27">
        <f t="shared" si="70"/>
        <v>0</v>
      </c>
      <c r="AK94" s="27">
        <f t="shared" si="71"/>
        <v>0</v>
      </c>
      <c r="AL94" s="27">
        <f t="shared" si="71"/>
        <v>0</v>
      </c>
      <c r="AM94" s="2"/>
      <c r="AN94" s="20">
        <f>'Ward Details'!T27</f>
        <v>0</v>
      </c>
      <c r="AO94" s="20"/>
      <c r="AP94" s="2"/>
      <c r="AQ94" s="105">
        <f t="shared" si="72"/>
        <v>0</v>
      </c>
      <c r="AR94" s="105">
        <f t="shared" si="73"/>
        <v>0</v>
      </c>
      <c r="AS94" s="105">
        <f t="shared" si="74"/>
        <v>0</v>
      </c>
      <c r="AT94" s="105">
        <f t="shared" si="75"/>
        <v>0</v>
      </c>
      <c r="AU94" s="105">
        <f t="shared" si="76"/>
        <v>0</v>
      </c>
      <c r="AV94" s="105">
        <f t="shared" si="77"/>
        <v>0</v>
      </c>
      <c r="AW94" s="105">
        <f t="shared" si="78"/>
        <v>0</v>
      </c>
      <c r="AX94" s="105">
        <f t="shared" si="79"/>
        <v>0</v>
      </c>
      <c r="AY94" s="105">
        <f t="shared" si="80"/>
        <v>0</v>
      </c>
      <c r="AZ94" s="105">
        <f t="shared" si="81"/>
        <v>0</v>
      </c>
      <c r="BA94" s="105">
        <f t="shared" si="82"/>
        <v>0</v>
      </c>
      <c r="BB94" s="105">
        <f t="shared" si="83"/>
        <v>0</v>
      </c>
    </row>
    <row r="95" spans="1:54" s="32" customFormat="1" ht="12.75" hidden="1">
      <c r="A95" s="34" t="str">
        <f>'PPM Current'!A28</f>
        <v>Ward 22</v>
      </c>
      <c r="B95" s="236">
        <f>'Estimated teams by TGR'!L26</f>
        <v>0</v>
      </c>
      <c r="C95" s="46">
        <f t="shared" si="60"/>
        <v>0.1</v>
      </c>
      <c r="D95" s="235">
        <f t="shared" si="57"/>
        <v>0</v>
      </c>
      <c r="E95" s="20">
        <f t="shared" si="61"/>
        <v>0</v>
      </c>
      <c r="F95" s="20">
        <f t="shared" si="62"/>
        <v>0</v>
      </c>
      <c r="G95" s="20"/>
      <c r="H95" s="47">
        <f t="shared" si="84"/>
        <v>0.5</v>
      </c>
      <c r="I95" s="47">
        <f t="shared" si="85"/>
        <v>0.5</v>
      </c>
      <c r="J95" s="4"/>
      <c r="K95" s="27">
        <f t="shared" si="58"/>
        <v>0</v>
      </c>
      <c r="L95" s="27">
        <f t="shared" si="59"/>
        <v>0</v>
      </c>
      <c r="M95" s="4"/>
      <c r="N95" s="112">
        <f t="shared" si="86"/>
        <v>0</v>
      </c>
      <c r="O95" s="112">
        <f t="shared" si="86"/>
        <v>0.55</v>
      </c>
      <c r="P95" s="112">
        <f t="shared" si="86"/>
        <v>0</v>
      </c>
      <c r="Q95" s="112">
        <f t="shared" si="86"/>
        <v>0</v>
      </c>
      <c r="R95" s="112">
        <f t="shared" si="86"/>
        <v>0.02</v>
      </c>
      <c r="S95" s="112">
        <f t="shared" si="86"/>
        <v>0.39</v>
      </c>
      <c r="T95" s="112">
        <f t="shared" si="86"/>
        <v>0.64</v>
      </c>
      <c r="U95" s="112">
        <f t="shared" si="86"/>
        <v>0.08</v>
      </c>
      <c r="V95" s="112">
        <f t="shared" si="86"/>
        <v>0.04</v>
      </c>
      <c r="W95" s="112">
        <f t="shared" si="86"/>
        <v>0.28</v>
      </c>
      <c r="X95" s="112">
        <f t="shared" si="86"/>
        <v>0</v>
      </c>
      <c r="Y95" s="112">
        <f t="shared" si="86"/>
        <v>0</v>
      </c>
      <c r="Z95" s="2"/>
      <c r="AA95" s="27">
        <f t="shared" si="64"/>
        <v>0</v>
      </c>
      <c r="AB95" s="27">
        <f t="shared" si="65"/>
        <v>0</v>
      </c>
      <c r="AC95" s="27">
        <f t="shared" si="65"/>
        <v>0</v>
      </c>
      <c r="AD95" s="27">
        <f t="shared" si="66"/>
        <v>0</v>
      </c>
      <c r="AE95" s="27">
        <f t="shared" si="67"/>
        <v>0</v>
      </c>
      <c r="AF95" s="27">
        <f t="shared" si="68"/>
        <v>0</v>
      </c>
      <c r="AG95" s="27">
        <f t="shared" si="68"/>
        <v>0</v>
      </c>
      <c r="AH95" s="27">
        <f t="shared" si="69"/>
        <v>0</v>
      </c>
      <c r="AI95" s="27">
        <f t="shared" si="70"/>
        <v>0</v>
      </c>
      <c r="AJ95" s="27">
        <f t="shared" si="70"/>
        <v>0</v>
      </c>
      <c r="AK95" s="27">
        <f t="shared" si="71"/>
        <v>0</v>
      </c>
      <c r="AL95" s="27">
        <f t="shared" si="71"/>
        <v>0</v>
      </c>
      <c r="AM95" s="2"/>
      <c r="AN95" s="20">
        <f>'Ward Details'!T28</f>
        <v>0</v>
      </c>
      <c r="AO95" s="20"/>
      <c r="AP95" s="2"/>
      <c r="AQ95" s="105">
        <f t="shared" si="72"/>
        <v>0</v>
      </c>
      <c r="AR95" s="105">
        <f t="shared" si="73"/>
        <v>0</v>
      </c>
      <c r="AS95" s="105">
        <f t="shared" si="74"/>
        <v>0</v>
      </c>
      <c r="AT95" s="105">
        <f t="shared" si="75"/>
        <v>0</v>
      </c>
      <c r="AU95" s="105">
        <f t="shared" si="76"/>
        <v>0</v>
      </c>
      <c r="AV95" s="105">
        <f t="shared" si="77"/>
        <v>0</v>
      </c>
      <c r="AW95" s="105">
        <f t="shared" si="78"/>
        <v>0</v>
      </c>
      <c r="AX95" s="105">
        <f t="shared" si="79"/>
        <v>0</v>
      </c>
      <c r="AY95" s="105">
        <f t="shared" si="80"/>
        <v>0</v>
      </c>
      <c r="AZ95" s="105">
        <f t="shared" si="81"/>
        <v>0</v>
      </c>
      <c r="BA95" s="105">
        <f t="shared" si="82"/>
        <v>0</v>
      </c>
      <c r="BB95" s="105">
        <f t="shared" si="83"/>
        <v>0</v>
      </c>
    </row>
    <row r="96" spans="1:54" s="32" customFormat="1" ht="12.75" hidden="1">
      <c r="A96" s="34" t="str">
        <f>'PPM Current'!A29</f>
        <v>Ward 23</v>
      </c>
      <c r="B96" s="236">
        <f>'Estimated teams by TGR'!L27</f>
        <v>0</v>
      </c>
      <c r="C96" s="46">
        <f t="shared" si="60"/>
        <v>0.1</v>
      </c>
      <c r="D96" s="235">
        <f t="shared" si="57"/>
        <v>0</v>
      </c>
      <c r="E96" s="20">
        <f t="shared" si="61"/>
        <v>0</v>
      </c>
      <c r="F96" s="20">
        <f t="shared" si="62"/>
        <v>0</v>
      </c>
      <c r="G96" s="20"/>
      <c r="H96" s="47">
        <f t="shared" si="84"/>
        <v>0.5</v>
      </c>
      <c r="I96" s="47">
        <f t="shared" si="85"/>
        <v>0.5</v>
      </c>
      <c r="J96" s="4"/>
      <c r="K96" s="27">
        <f t="shared" si="58"/>
        <v>0</v>
      </c>
      <c r="L96" s="27">
        <f t="shared" si="59"/>
        <v>0</v>
      </c>
      <c r="M96" s="4"/>
      <c r="N96" s="112">
        <f t="shared" si="86"/>
        <v>0</v>
      </c>
      <c r="O96" s="112">
        <f t="shared" si="86"/>
        <v>0.55</v>
      </c>
      <c r="P96" s="112">
        <f t="shared" si="86"/>
        <v>0</v>
      </c>
      <c r="Q96" s="112">
        <f t="shared" si="86"/>
        <v>0</v>
      </c>
      <c r="R96" s="112">
        <f t="shared" si="86"/>
        <v>0.02</v>
      </c>
      <c r="S96" s="112">
        <f t="shared" si="86"/>
        <v>0.39</v>
      </c>
      <c r="T96" s="112">
        <f t="shared" si="86"/>
        <v>0.64</v>
      </c>
      <c r="U96" s="112">
        <f t="shared" si="86"/>
        <v>0.08</v>
      </c>
      <c r="V96" s="112">
        <f t="shared" si="86"/>
        <v>0.04</v>
      </c>
      <c r="W96" s="112">
        <f t="shared" si="86"/>
        <v>0.28</v>
      </c>
      <c r="X96" s="112">
        <f t="shared" si="86"/>
        <v>0</v>
      </c>
      <c r="Y96" s="112">
        <f t="shared" si="86"/>
        <v>0</v>
      </c>
      <c r="Z96" s="2"/>
      <c r="AA96" s="27">
        <f t="shared" si="64"/>
        <v>0</v>
      </c>
      <c r="AB96" s="27">
        <f t="shared" si="65"/>
        <v>0</v>
      </c>
      <c r="AC96" s="27">
        <f t="shared" si="65"/>
        <v>0</v>
      </c>
      <c r="AD96" s="27">
        <f t="shared" si="66"/>
        <v>0</v>
      </c>
      <c r="AE96" s="27">
        <f t="shared" si="67"/>
        <v>0</v>
      </c>
      <c r="AF96" s="27">
        <f t="shared" si="68"/>
        <v>0</v>
      </c>
      <c r="AG96" s="27">
        <f t="shared" si="68"/>
        <v>0</v>
      </c>
      <c r="AH96" s="27">
        <f t="shared" si="69"/>
        <v>0</v>
      </c>
      <c r="AI96" s="27">
        <f t="shared" si="70"/>
        <v>0</v>
      </c>
      <c r="AJ96" s="27">
        <f t="shared" si="70"/>
        <v>0</v>
      </c>
      <c r="AK96" s="27">
        <f t="shared" si="71"/>
        <v>0</v>
      </c>
      <c r="AL96" s="27">
        <f t="shared" si="71"/>
        <v>0</v>
      </c>
      <c r="AM96" s="2"/>
      <c r="AN96" s="20">
        <f>'Ward Details'!T29</f>
        <v>0</v>
      </c>
      <c r="AO96" s="20"/>
      <c r="AP96" s="2"/>
      <c r="AQ96" s="105">
        <f t="shared" si="72"/>
        <v>0</v>
      </c>
      <c r="AR96" s="105">
        <f t="shared" si="73"/>
        <v>0</v>
      </c>
      <c r="AS96" s="105">
        <f t="shared" si="74"/>
        <v>0</v>
      </c>
      <c r="AT96" s="105">
        <f t="shared" si="75"/>
        <v>0</v>
      </c>
      <c r="AU96" s="105">
        <f t="shared" si="76"/>
        <v>0</v>
      </c>
      <c r="AV96" s="105">
        <f t="shared" si="77"/>
        <v>0</v>
      </c>
      <c r="AW96" s="105">
        <f t="shared" si="78"/>
        <v>0</v>
      </c>
      <c r="AX96" s="105">
        <f t="shared" si="79"/>
        <v>0</v>
      </c>
      <c r="AY96" s="105">
        <f t="shared" si="80"/>
        <v>0</v>
      </c>
      <c r="AZ96" s="105">
        <f t="shared" si="81"/>
        <v>0</v>
      </c>
      <c r="BA96" s="105">
        <f t="shared" si="82"/>
        <v>0</v>
      </c>
      <c r="BB96" s="105">
        <f t="shared" si="83"/>
        <v>0</v>
      </c>
    </row>
    <row r="97" spans="1:54" s="32" customFormat="1" ht="12.75" hidden="1">
      <c r="A97" s="34" t="str">
        <f>'PPM Current'!A30</f>
        <v>Ward 24</v>
      </c>
      <c r="B97" s="236">
        <f>'Estimated teams by TGR'!L28</f>
        <v>0</v>
      </c>
      <c r="C97" s="46">
        <f t="shared" si="60"/>
        <v>0.1</v>
      </c>
      <c r="D97" s="235">
        <f t="shared" si="57"/>
        <v>0</v>
      </c>
      <c r="E97" s="20">
        <f t="shared" si="61"/>
        <v>0</v>
      </c>
      <c r="F97" s="20">
        <f t="shared" si="62"/>
        <v>0</v>
      </c>
      <c r="G97" s="20"/>
      <c r="H97" s="47">
        <f t="shared" si="84"/>
        <v>0.5</v>
      </c>
      <c r="I97" s="47">
        <f t="shared" si="85"/>
        <v>0.5</v>
      </c>
      <c r="J97" s="4"/>
      <c r="K97" s="27">
        <f t="shared" si="58"/>
        <v>0</v>
      </c>
      <c r="L97" s="27">
        <f t="shared" si="59"/>
        <v>0</v>
      </c>
      <c r="M97" s="4"/>
      <c r="N97" s="112">
        <f t="shared" si="86"/>
        <v>0</v>
      </c>
      <c r="O97" s="112">
        <f t="shared" si="86"/>
        <v>0.55</v>
      </c>
      <c r="P97" s="112">
        <f t="shared" si="86"/>
        <v>0</v>
      </c>
      <c r="Q97" s="112">
        <f t="shared" si="86"/>
        <v>0</v>
      </c>
      <c r="R97" s="112">
        <f t="shared" si="86"/>
        <v>0.02</v>
      </c>
      <c r="S97" s="112">
        <f t="shared" si="86"/>
        <v>0.39</v>
      </c>
      <c r="T97" s="112">
        <f t="shared" si="86"/>
        <v>0.64</v>
      </c>
      <c r="U97" s="112">
        <f t="shared" si="86"/>
        <v>0.08</v>
      </c>
      <c r="V97" s="112">
        <f t="shared" si="86"/>
        <v>0.04</v>
      </c>
      <c r="W97" s="112">
        <f t="shared" si="86"/>
        <v>0.28</v>
      </c>
      <c r="X97" s="112">
        <f t="shared" si="86"/>
        <v>0</v>
      </c>
      <c r="Y97" s="112">
        <f t="shared" si="86"/>
        <v>0</v>
      </c>
      <c r="Z97" s="2"/>
      <c r="AA97" s="27">
        <f t="shared" si="64"/>
        <v>0</v>
      </c>
      <c r="AB97" s="27">
        <f t="shared" si="65"/>
        <v>0</v>
      </c>
      <c r="AC97" s="27">
        <f t="shared" si="65"/>
        <v>0</v>
      </c>
      <c r="AD97" s="27">
        <f t="shared" si="66"/>
        <v>0</v>
      </c>
      <c r="AE97" s="27">
        <f t="shared" si="67"/>
        <v>0</v>
      </c>
      <c r="AF97" s="27">
        <f t="shared" si="68"/>
        <v>0</v>
      </c>
      <c r="AG97" s="27">
        <f t="shared" si="68"/>
        <v>0</v>
      </c>
      <c r="AH97" s="27">
        <f t="shared" si="69"/>
        <v>0</v>
      </c>
      <c r="AI97" s="27">
        <f t="shared" si="70"/>
        <v>0</v>
      </c>
      <c r="AJ97" s="27">
        <f t="shared" si="70"/>
        <v>0</v>
      </c>
      <c r="AK97" s="27">
        <f t="shared" si="71"/>
        <v>0</v>
      </c>
      <c r="AL97" s="27">
        <f t="shared" si="71"/>
        <v>0</v>
      </c>
      <c r="AM97" s="2"/>
      <c r="AN97" s="20">
        <f>'Ward Details'!T30</f>
        <v>0</v>
      </c>
      <c r="AO97" s="20"/>
      <c r="AP97" s="2"/>
      <c r="AQ97" s="105">
        <f t="shared" si="72"/>
        <v>0</v>
      </c>
      <c r="AR97" s="105">
        <f t="shared" si="73"/>
        <v>0</v>
      </c>
      <c r="AS97" s="105">
        <f t="shared" si="74"/>
        <v>0</v>
      </c>
      <c r="AT97" s="105">
        <f t="shared" si="75"/>
        <v>0</v>
      </c>
      <c r="AU97" s="105">
        <f t="shared" si="76"/>
        <v>0</v>
      </c>
      <c r="AV97" s="105">
        <f t="shared" si="77"/>
        <v>0</v>
      </c>
      <c r="AW97" s="105">
        <f t="shared" si="78"/>
        <v>0</v>
      </c>
      <c r="AX97" s="105">
        <f t="shared" si="79"/>
        <v>0</v>
      </c>
      <c r="AY97" s="105">
        <f t="shared" si="80"/>
        <v>0</v>
      </c>
      <c r="AZ97" s="105">
        <f t="shared" si="81"/>
        <v>0</v>
      </c>
      <c r="BA97" s="105">
        <f t="shared" si="82"/>
        <v>0</v>
      </c>
      <c r="BB97" s="105">
        <f t="shared" si="83"/>
        <v>0</v>
      </c>
    </row>
    <row r="98" spans="1:54" s="32" customFormat="1" ht="12.75" hidden="1">
      <c r="A98" s="34" t="str">
        <f>'PPM Current'!A31</f>
        <v>Ward 25</v>
      </c>
      <c r="B98" s="236">
        <f>'Estimated teams by TGR'!L29</f>
        <v>0</v>
      </c>
      <c r="C98" s="46">
        <f t="shared" si="60"/>
        <v>0.1</v>
      </c>
      <c r="D98" s="235">
        <f t="shared" si="57"/>
        <v>0</v>
      </c>
      <c r="E98" s="20">
        <f t="shared" si="61"/>
        <v>0</v>
      </c>
      <c r="F98" s="20">
        <f t="shared" si="62"/>
        <v>0</v>
      </c>
      <c r="G98" s="20"/>
      <c r="H98" s="47">
        <f t="shared" si="84"/>
        <v>0.5</v>
      </c>
      <c r="I98" s="47">
        <f t="shared" si="85"/>
        <v>0.5</v>
      </c>
      <c r="J98" s="4"/>
      <c r="K98" s="27">
        <f t="shared" si="58"/>
        <v>0</v>
      </c>
      <c r="L98" s="27">
        <f t="shared" si="59"/>
        <v>0</v>
      </c>
      <c r="M98" s="4"/>
      <c r="N98" s="112">
        <f t="shared" si="86"/>
        <v>0</v>
      </c>
      <c r="O98" s="112">
        <f t="shared" si="86"/>
        <v>0.55</v>
      </c>
      <c r="P98" s="112">
        <f t="shared" si="86"/>
        <v>0</v>
      </c>
      <c r="Q98" s="112">
        <f t="shared" si="86"/>
        <v>0</v>
      </c>
      <c r="R98" s="112">
        <f t="shared" si="86"/>
        <v>0.02</v>
      </c>
      <c r="S98" s="112">
        <f t="shared" si="86"/>
        <v>0.39</v>
      </c>
      <c r="T98" s="112">
        <f t="shared" si="86"/>
        <v>0.64</v>
      </c>
      <c r="U98" s="112">
        <f t="shared" si="86"/>
        <v>0.08</v>
      </c>
      <c r="V98" s="112">
        <f t="shared" si="86"/>
        <v>0.04</v>
      </c>
      <c r="W98" s="112">
        <f t="shared" si="86"/>
        <v>0.28</v>
      </c>
      <c r="X98" s="112">
        <f t="shared" si="86"/>
        <v>0</v>
      </c>
      <c r="Y98" s="112">
        <f t="shared" si="86"/>
        <v>0</v>
      </c>
      <c r="Z98" s="2"/>
      <c r="AA98" s="27">
        <f t="shared" si="64"/>
        <v>0</v>
      </c>
      <c r="AB98" s="27">
        <f t="shared" si="65"/>
        <v>0</v>
      </c>
      <c r="AC98" s="27">
        <f t="shared" si="65"/>
        <v>0</v>
      </c>
      <c r="AD98" s="27">
        <f t="shared" si="66"/>
        <v>0</v>
      </c>
      <c r="AE98" s="27">
        <f t="shared" si="67"/>
        <v>0</v>
      </c>
      <c r="AF98" s="27">
        <f t="shared" si="68"/>
        <v>0</v>
      </c>
      <c r="AG98" s="27">
        <f t="shared" si="68"/>
        <v>0</v>
      </c>
      <c r="AH98" s="27">
        <f t="shared" si="69"/>
        <v>0</v>
      </c>
      <c r="AI98" s="27">
        <f t="shared" si="70"/>
        <v>0</v>
      </c>
      <c r="AJ98" s="27">
        <f t="shared" si="70"/>
        <v>0</v>
      </c>
      <c r="AK98" s="27">
        <f t="shared" si="71"/>
        <v>0</v>
      </c>
      <c r="AL98" s="27">
        <f t="shared" si="71"/>
        <v>0</v>
      </c>
      <c r="AM98" s="2"/>
      <c r="AN98" s="20">
        <f>'Ward Details'!T31</f>
        <v>0</v>
      </c>
      <c r="AO98" s="20"/>
      <c r="AP98" s="2"/>
      <c r="AQ98" s="105">
        <f t="shared" si="72"/>
        <v>0</v>
      </c>
      <c r="AR98" s="105">
        <f t="shared" si="73"/>
        <v>0</v>
      </c>
      <c r="AS98" s="105">
        <f t="shared" si="74"/>
        <v>0</v>
      </c>
      <c r="AT98" s="105">
        <f t="shared" si="75"/>
        <v>0</v>
      </c>
      <c r="AU98" s="105">
        <f t="shared" si="76"/>
        <v>0</v>
      </c>
      <c r="AV98" s="105">
        <f t="shared" si="77"/>
        <v>0</v>
      </c>
      <c r="AW98" s="105">
        <f t="shared" si="78"/>
        <v>0</v>
      </c>
      <c r="AX98" s="105">
        <f t="shared" si="79"/>
        <v>0</v>
      </c>
      <c r="AY98" s="105">
        <f t="shared" si="80"/>
        <v>0</v>
      </c>
      <c r="AZ98" s="105">
        <f t="shared" si="81"/>
        <v>0</v>
      </c>
      <c r="BA98" s="105">
        <f t="shared" si="82"/>
        <v>0</v>
      </c>
      <c r="BB98" s="105">
        <f t="shared" si="83"/>
        <v>0</v>
      </c>
    </row>
    <row r="99" spans="2:6" ht="12.75">
      <c r="B99" s="222" t="s">
        <v>26</v>
      </c>
      <c r="C99" s="222"/>
      <c r="D99" s="223"/>
      <c r="E99" s="224">
        <f>'Active Participation Info'!H89</f>
        <v>0.65</v>
      </c>
      <c r="F99" s="224">
        <f>'Active Participation Info'!I89</f>
        <v>0.35</v>
      </c>
    </row>
    <row r="100" spans="1:49" ht="12.75">
      <c r="A100" s="7"/>
      <c r="B100" s="3"/>
      <c r="C100" s="3"/>
      <c r="D100" s="221"/>
      <c r="E100" s="4" t="s">
        <v>27</v>
      </c>
      <c r="F100" s="4" t="s">
        <v>28</v>
      </c>
      <c r="K100" s="11"/>
      <c r="L100" s="11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AA100" s="10"/>
      <c r="AB100" s="10"/>
      <c r="AC100" s="10"/>
      <c r="AD100" s="10"/>
      <c r="AE100" s="1"/>
      <c r="AF100" s="1"/>
      <c r="AG100" s="1"/>
      <c r="AH100" s="1"/>
      <c r="AI100" s="1"/>
      <c r="AJ100" s="1"/>
      <c r="AK100" s="1"/>
      <c r="AL100" s="1"/>
      <c r="AN100" s="11"/>
      <c r="AO100" s="11"/>
      <c r="AQ100" s="12"/>
      <c r="AR100" s="12"/>
      <c r="AS100" s="12"/>
      <c r="AT100" s="12"/>
      <c r="AU100" s="12"/>
      <c r="AV100" s="12"/>
      <c r="AW100" s="12"/>
    </row>
    <row r="101" spans="1:49" ht="12.75">
      <c r="A101" s="7"/>
      <c r="B101" s="3"/>
      <c r="C101" s="3"/>
      <c r="D101" s="221"/>
      <c r="E101" s="35"/>
      <c r="F101" s="35"/>
      <c r="K101" s="11"/>
      <c r="L101" s="11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AA101" s="10"/>
      <c r="AB101" s="10"/>
      <c r="AC101" s="10"/>
      <c r="AD101" s="10"/>
      <c r="AE101" s="1"/>
      <c r="AF101" s="1"/>
      <c r="AG101" s="1"/>
      <c r="AH101" s="1"/>
      <c r="AI101" s="1"/>
      <c r="AJ101" s="1"/>
      <c r="AK101" s="1"/>
      <c r="AL101" s="1"/>
      <c r="AN101" s="11"/>
      <c r="AO101" s="11"/>
      <c r="AQ101" s="12"/>
      <c r="AR101" s="12"/>
      <c r="AS101" s="12"/>
      <c r="AT101" s="12"/>
      <c r="AU101" s="12"/>
      <c r="AV101" s="12"/>
      <c r="AW101" s="12"/>
    </row>
    <row r="102" spans="1:49" ht="15">
      <c r="A102" s="25" t="s">
        <v>161</v>
      </c>
      <c r="B102" s="7"/>
      <c r="C102" s="7"/>
      <c r="D102" s="7"/>
      <c r="E102" s="11"/>
      <c r="F102" s="11"/>
      <c r="K102" s="11"/>
      <c r="L102" s="11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AA102" s="10"/>
      <c r="AB102" s="10"/>
      <c r="AC102" s="10"/>
      <c r="AD102" s="10"/>
      <c r="AE102" s="1"/>
      <c r="AF102" s="1"/>
      <c r="AG102" s="1"/>
      <c r="AH102" s="1"/>
      <c r="AI102" s="1"/>
      <c r="AJ102" s="1"/>
      <c r="AK102" s="1"/>
      <c r="AL102" s="1"/>
      <c r="AN102" s="11"/>
      <c r="AO102" s="11"/>
      <c r="AQ102" s="12"/>
      <c r="AR102" s="12"/>
      <c r="AS102" s="12"/>
      <c r="AT102" s="12"/>
      <c r="AU102" s="12"/>
      <c r="AV102" s="12"/>
      <c r="AW102" s="12"/>
    </row>
    <row r="103" spans="1:49" ht="12.75">
      <c r="A103" s="7"/>
      <c r="B103" s="7"/>
      <c r="C103" s="7"/>
      <c r="D103" s="7"/>
      <c r="E103" s="11"/>
      <c r="F103" s="11"/>
      <c r="K103" s="11"/>
      <c r="L103" s="11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AA103" s="10"/>
      <c r="AB103" s="10"/>
      <c r="AC103" s="10"/>
      <c r="AD103" s="10"/>
      <c r="AE103" s="1"/>
      <c r="AF103" s="1"/>
      <c r="AG103" s="1"/>
      <c r="AH103" s="1"/>
      <c r="AI103" s="1"/>
      <c r="AJ103" s="1"/>
      <c r="AK103" s="1"/>
      <c r="AL103" s="1"/>
      <c r="AN103" s="11"/>
      <c r="AO103" s="11"/>
      <c r="AQ103" s="12"/>
      <c r="AR103" s="12"/>
      <c r="AS103" s="12"/>
      <c r="AT103" s="12"/>
      <c r="AU103" s="12"/>
      <c r="AV103" s="12"/>
      <c r="AW103" s="12"/>
    </row>
    <row r="104" spans="5:54" ht="12.75">
      <c r="E104" s="345" t="s">
        <v>17</v>
      </c>
      <c r="F104" s="345"/>
      <c r="H104" s="345" t="s">
        <v>18</v>
      </c>
      <c r="I104" s="345"/>
      <c r="K104" s="345" t="s">
        <v>19</v>
      </c>
      <c r="L104" s="345"/>
      <c r="N104" s="345" t="s">
        <v>199</v>
      </c>
      <c r="O104" s="345"/>
      <c r="P104" s="345"/>
      <c r="Q104" s="345"/>
      <c r="R104" s="345"/>
      <c r="S104" s="345"/>
      <c r="T104" s="345"/>
      <c r="U104" s="345"/>
      <c r="V104" s="345"/>
      <c r="W104" s="345"/>
      <c r="X104" s="345"/>
      <c r="Y104" s="99"/>
      <c r="AA104" s="345" t="s">
        <v>20</v>
      </c>
      <c r="AB104" s="345"/>
      <c r="AC104" s="345"/>
      <c r="AD104" s="345"/>
      <c r="AE104" s="345"/>
      <c r="AF104" s="345"/>
      <c r="AG104" s="345"/>
      <c r="AH104" s="345"/>
      <c r="AI104" s="345"/>
      <c r="AJ104" s="345"/>
      <c r="AK104" s="345"/>
      <c r="AL104" s="99"/>
      <c r="AN104" s="345" t="s">
        <v>21</v>
      </c>
      <c r="AO104" s="345"/>
      <c r="AQ104" s="345" t="s">
        <v>22</v>
      </c>
      <c r="AR104" s="345"/>
      <c r="AS104" s="345"/>
      <c r="AT104" s="345"/>
      <c r="AU104" s="345"/>
      <c r="AV104" s="345"/>
      <c r="AW104" s="345"/>
      <c r="AX104" s="345"/>
      <c r="AY104" s="345"/>
      <c r="AZ104" s="345"/>
      <c r="BA104" s="345"/>
      <c r="BB104" s="345"/>
    </row>
    <row r="105" spans="5:54" ht="12.75">
      <c r="E105" s="346" t="s">
        <v>15</v>
      </c>
      <c r="F105" s="347"/>
      <c r="H105" s="348" t="s">
        <v>13</v>
      </c>
      <c r="I105" s="350"/>
      <c r="K105" s="348" t="s">
        <v>200</v>
      </c>
      <c r="L105" s="350"/>
      <c r="N105" s="348" t="s">
        <v>14</v>
      </c>
      <c r="O105" s="349"/>
      <c r="P105" s="349"/>
      <c r="Q105" s="349"/>
      <c r="R105" s="349"/>
      <c r="S105" s="349"/>
      <c r="T105" s="349"/>
      <c r="U105" s="349"/>
      <c r="V105" s="349"/>
      <c r="W105" s="349"/>
      <c r="X105" s="350"/>
      <c r="Y105" s="99"/>
      <c r="AA105" s="348" t="s">
        <v>16</v>
      </c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50"/>
      <c r="AL105" s="99"/>
      <c r="AN105" s="348" t="s">
        <v>12</v>
      </c>
      <c r="AO105" s="350"/>
      <c r="AQ105" s="348" t="s">
        <v>11</v>
      </c>
      <c r="AR105" s="349"/>
      <c r="AS105" s="349"/>
      <c r="AT105" s="349"/>
      <c r="AU105" s="349"/>
      <c r="AV105" s="349"/>
      <c r="AW105" s="349"/>
      <c r="AX105" s="349"/>
      <c r="AY105" s="349"/>
      <c r="AZ105" s="349"/>
      <c r="BA105" s="349"/>
      <c r="BB105" s="350"/>
    </row>
    <row r="106" spans="1:54" ht="140.25">
      <c r="A106" s="230" t="s">
        <v>177</v>
      </c>
      <c r="B106" s="43" t="s">
        <v>66</v>
      </c>
      <c r="C106" s="18" t="s">
        <v>63</v>
      </c>
      <c r="D106" s="18" t="s">
        <v>64</v>
      </c>
      <c r="E106" s="18" t="s">
        <v>5</v>
      </c>
      <c r="F106" s="18" t="s">
        <v>6</v>
      </c>
      <c r="G106" s="15"/>
      <c r="H106" s="18" t="s">
        <v>7</v>
      </c>
      <c r="I106" s="18" t="s">
        <v>8</v>
      </c>
      <c r="J106" s="15"/>
      <c r="K106" s="18" t="s">
        <v>7</v>
      </c>
      <c r="L106" s="18" t="s">
        <v>8</v>
      </c>
      <c r="M106" s="15"/>
      <c r="N106" s="90" t="s">
        <v>135</v>
      </c>
      <c r="O106" s="90" t="s">
        <v>134</v>
      </c>
      <c r="P106" s="90" t="s">
        <v>137</v>
      </c>
      <c r="Q106" s="90" t="s">
        <v>136</v>
      </c>
      <c r="R106" s="90" t="s">
        <v>138</v>
      </c>
      <c r="S106" s="90" t="s">
        <v>139</v>
      </c>
      <c r="T106" s="90" t="s">
        <v>140</v>
      </c>
      <c r="U106" s="90" t="s">
        <v>141</v>
      </c>
      <c r="V106" s="90" t="s">
        <v>143</v>
      </c>
      <c r="W106" s="90" t="s">
        <v>144</v>
      </c>
      <c r="X106" s="90" t="s">
        <v>145</v>
      </c>
      <c r="Y106" s="90" t="s">
        <v>146</v>
      </c>
      <c r="Z106" s="15"/>
      <c r="AA106" s="90" t="s">
        <v>135</v>
      </c>
      <c r="AB106" s="90" t="s">
        <v>134</v>
      </c>
      <c r="AC106" s="90" t="s">
        <v>137</v>
      </c>
      <c r="AD106" s="90" t="s">
        <v>136</v>
      </c>
      <c r="AE106" s="90" t="s">
        <v>138</v>
      </c>
      <c r="AF106" s="90" t="s">
        <v>139</v>
      </c>
      <c r="AG106" s="90" t="s">
        <v>140</v>
      </c>
      <c r="AH106" s="90" t="s">
        <v>141</v>
      </c>
      <c r="AI106" s="90" t="s">
        <v>143</v>
      </c>
      <c r="AJ106" s="90" t="s">
        <v>144</v>
      </c>
      <c r="AK106" s="90" t="s">
        <v>145</v>
      </c>
      <c r="AL106" s="90" t="s">
        <v>146</v>
      </c>
      <c r="AM106" s="15"/>
      <c r="AN106" s="18" t="s">
        <v>9</v>
      </c>
      <c r="AO106" s="18" t="s">
        <v>10</v>
      </c>
      <c r="AP106" s="15"/>
      <c r="AQ106" s="90" t="s">
        <v>135</v>
      </c>
      <c r="AR106" s="90" t="s">
        <v>134</v>
      </c>
      <c r="AS106" s="90" t="s">
        <v>137</v>
      </c>
      <c r="AT106" s="90" t="s">
        <v>136</v>
      </c>
      <c r="AU106" s="90" t="s">
        <v>138</v>
      </c>
      <c r="AV106" s="90" t="s">
        <v>139</v>
      </c>
      <c r="AW106" s="90" t="s">
        <v>140</v>
      </c>
      <c r="AX106" s="90" t="s">
        <v>141</v>
      </c>
      <c r="AY106" s="90" t="s">
        <v>143</v>
      </c>
      <c r="AZ106" s="90" t="s">
        <v>144</v>
      </c>
      <c r="BA106" s="90" t="s">
        <v>145</v>
      </c>
      <c r="BB106" s="90" t="s">
        <v>146</v>
      </c>
    </row>
    <row r="107" spans="1:54" s="32" customFormat="1" ht="12.75">
      <c r="A107" s="21" t="s">
        <v>0</v>
      </c>
      <c r="B107" s="238">
        <f>SUM(B108:B132)</f>
        <v>32.019842186531136</v>
      </c>
      <c r="C107" s="232">
        <f>'Active Participation Info'!D92</f>
        <v>0.2</v>
      </c>
      <c r="D107" s="241">
        <f>B107*(1+C107)</f>
        <v>38.42381062383736</v>
      </c>
      <c r="E107" s="233">
        <f aca="true" t="shared" si="87" ref="E107:E132">D107*E$133</f>
        <v>21.517333949348924</v>
      </c>
      <c r="F107" s="233">
        <f aca="true" t="shared" si="88" ref="F107:F132">D107*F$133</f>
        <v>16.906476674488438</v>
      </c>
      <c r="G107" s="45"/>
      <c r="H107" s="45">
        <f>'PPM Current'!E135</f>
        <v>0.5</v>
      </c>
      <c r="I107" s="45">
        <f>'PPM Current'!F135</f>
        <v>0.5</v>
      </c>
      <c r="J107" s="45"/>
      <c r="K107" s="29">
        <f>E107*H107</f>
        <v>10.758666974674462</v>
      </c>
      <c r="L107" s="29">
        <f>F107*I107</f>
        <v>8.453238337244219</v>
      </c>
      <c r="M107" s="4"/>
      <c r="N107" s="46">
        <f>'Active Participation Info'!K77</f>
        <v>0</v>
      </c>
      <c r="O107" s="46">
        <f>'Active Participation Info'!K78</f>
        <v>0.78</v>
      </c>
      <c r="P107" s="46">
        <f>'Active Participation Info'!L77</f>
        <v>0</v>
      </c>
      <c r="Q107" s="46">
        <f>'Active Participation Info'!L78</f>
        <v>0</v>
      </c>
      <c r="R107" s="46">
        <f>'Active Participation Info'!K79</f>
        <v>0</v>
      </c>
      <c r="S107" s="46">
        <f>'Active Participation Info'!K80</f>
        <v>0.05</v>
      </c>
      <c r="T107" s="46">
        <f>'Active Participation Info'!L79</f>
        <v>1</v>
      </c>
      <c r="U107" s="46">
        <f>'Active Participation Info'!L80</f>
        <v>0</v>
      </c>
      <c r="V107" s="46">
        <f>'Active Participation Info'!K81</f>
        <v>0.17</v>
      </c>
      <c r="W107" s="46">
        <f>'Active Participation Info'!L81</f>
        <v>0</v>
      </c>
      <c r="X107" s="46">
        <f>'Active Participation Info'!K82</f>
        <v>0</v>
      </c>
      <c r="Y107" s="46">
        <f>'Active Participation Info'!L82</f>
        <v>0</v>
      </c>
      <c r="Z107" s="4"/>
      <c r="AA107" s="27">
        <f>K107*N107</f>
        <v>0</v>
      </c>
      <c r="AB107" s="27">
        <f>K107*O107</f>
        <v>8.39176024024608</v>
      </c>
      <c r="AC107" s="27">
        <f>L107*P107</f>
        <v>0</v>
      </c>
      <c r="AD107" s="27">
        <f>L107*Q107</f>
        <v>0</v>
      </c>
      <c r="AE107" s="27">
        <f>K107*R107</f>
        <v>0</v>
      </c>
      <c r="AF107" s="27">
        <f>K107*S107</f>
        <v>0.5379333487337231</v>
      </c>
      <c r="AG107" s="27">
        <f>L107*T107</f>
        <v>8.453238337244219</v>
      </c>
      <c r="AH107" s="27">
        <f>L107*U107</f>
        <v>0</v>
      </c>
      <c r="AI107" s="27">
        <f>K107*V107</f>
        <v>1.8289733856946586</v>
      </c>
      <c r="AJ107" s="27">
        <f>L107*W107</f>
        <v>0</v>
      </c>
      <c r="AK107" s="27">
        <f>K107*X107</f>
        <v>0</v>
      </c>
      <c r="AL107" s="27">
        <f>L107*Y107</f>
        <v>0</v>
      </c>
      <c r="AM107" s="4"/>
      <c r="AN107" s="45">
        <f>'Ward Details'!P32</f>
        <v>15</v>
      </c>
      <c r="AO107" s="45">
        <f>'Ward Details'!R32</f>
        <v>0</v>
      </c>
      <c r="AP107" s="29"/>
      <c r="AQ107" s="156">
        <f>AN107-AA107</f>
        <v>15</v>
      </c>
      <c r="AR107" s="156">
        <f aca="true" t="shared" si="89" ref="AR107:AS109">AN107-AB107</f>
        <v>6.6082397597539195</v>
      </c>
      <c r="AS107" s="156">
        <f t="shared" si="89"/>
        <v>0</v>
      </c>
      <c r="AT107" s="156">
        <f>AO107-AD107</f>
        <v>0</v>
      </c>
      <c r="AU107" s="156">
        <f>AN107-AE107</f>
        <v>15</v>
      </c>
      <c r="AV107" s="156">
        <f aca="true" t="shared" si="90" ref="AV107:AW109">AN107-AF107</f>
        <v>14.462066651266277</v>
      </c>
      <c r="AW107" s="156">
        <f t="shared" si="90"/>
        <v>-8.453238337244219</v>
      </c>
      <c r="AX107" s="156">
        <f>AO107-AH107</f>
        <v>0</v>
      </c>
      <c r="AY107" s="156">
        <f aca="true" t="shared" si="91" ref="AY107:AZ109">AN107-AI107</f>
        <v>13.171026614305342</v>
      </c>
      <c r="AZ107" s="156">
        <f t="shared" si="91"/>
        <v>0</v>
      </c>
      <c r="BA107" s="156">
        <f aca="true" t="shared" si="92" ref="BA107:BB109">AN107-AK107</f>
        <v>15</v>
      </c>
      <c r="BB107" s="156">
        <f t="shared" si="92"/>
        <v>0</v>
      </c>
    </row>
    <row r="108" spans="1:54" s="32" customFormat="1" ht="12.75" hidden="1">
      <c r="A108" s="31" t="str">
        <f>'PPM Current'!A7</f>
        <v>Area 1</v>
      </c>
      <c r="B108" s="27">
        <f>'Estimated teams by TGR'!M5</f>
        <v>4.3964060353317365</v>
      </c>
      <c r="C108" s="46">
        <f>C107</f>
        <v>0.2</v>
      </c>
      <c r="D108" s="228">
        <f>B108*(1+C108)</f>
        <v>5.275687242398083</v>
      </c>
      <c r="E108" s="106">
        <f t="shared" si="87"/>
        <v>2.954384855742927</v>
      </c>
      <c r="F108" s="106">
        <f t="shared" si="88"/>
        <v>2.3213023866551565</v>
      </c>
      <c r="G108" s="20"/>
      <c r="H108" s="20">
        <f>H107</f>
        <v>0.5</v>
      </c>
      <c r="I108" s="20">
        <f>I107</f>
        <v>0.5</v>
      </c>
      <c r="J108" s="20"/>
      <c r="K108" s="4">
        <f aca="true" t="shared" si="93" ref="K108:K132">E108*H108</f>
        <v>1.4771924278714634</v>
      </c>
      <c r="L108" s="4">
        <f aca="true" t="shared" si="94" ref="L108:L132">F108*I108</f>
        <v>1.1606511933275783</v>
      </c>
      <c r="M108" s="4"/>
      <c r="N108" s="46">
        <f aca="true" t="shared" si="95" ref="N108:Y108">N107</f>
        <v>0</v>
      </c>
      <c r="O108" s="46">
        <f t="shared" si="95"/>
        <v>0.78</v>
      </c>
      <c r="P108" s="46">
        <f t="shared" si="95"/>
        <v>0</v>
      </c>
      <c r="Q108" s="46">
        <f t="shared" si="95"/>
        <v>0</v>
      </c>
      <c r="R108" s="46">
        <f t="shared" si="95"/>
        <v>0</v>
      </c>
      <c r="S108" s="46">
        <f t="shared" si="95"/>
        <v>0.05</v>
      </c>
      <c r="T108" s="46">
        <f t="shared" si="95"/>
        <v>1</v>
      </c>
      <c r="U108" s="46">
        <f t="shared" si="95"/>
        <v>0</v>
      </c>
      <c r="V108" s="46">
        <f t="shared" si="95"/>
        <v>0.17</v>
      </c>
      <c r="W108" s="46">
        <f t="shared" si="95"/>
        <v>0</v>
      </c>
      <c r="X108" s="46">
        <f t="shared" si="95"/>
        <v>0</v>
      </c>
      <c r="Y108" s="46">
        <f t="shared" si="95"/>
        <v>0</v>
      </c>
      <c r="Z108" s="4"/>
      <c r="AA108" s="27">
        <f>K108*N108</f>
        <v>0</v>
      </c>
      <c r="AB108" s="27">
        <f>K108*O108</f>
        <v>1.1522100937397415</v>
      </c>
      <c r="AC108" s="27">
        <f>K108*P108</f>
        <v>0</v>
      </c>
      <c r="AD108" s="27">
        <f>K108*Q108</f>
        <v>0</v>
      </c>
      <c r="AE108" s="27">
        <f>K108*R108</f>
        <v>0</v>
      </c>
      <c r="AF108" s="27">
        <f>K108*S108</f>
        <v>0.07385962139357317</v>
      </c>
      <c r="AG108" s="27">
        <f>K108*T108</f>
        <v>1.4771924278714634</v>
      </c>
      <c r="AH108" s="27">
        <f>K108*U108</f>
        <v>0</v>
      </c>
      <c r="AI108" s="27">
        <f>K108*V108</f>
        <v>0.2511227127381488</v>
      </c>
      <c r="AJ108" s="27">
        <f>K108*W108</f>
        <v>0</v>
      </c>
      <c r="AK108" s="27">
        <f>K108*X108</f>
        <v>0</v>
      </c>
      <c r="AL108" s="27">
        <f>K108*Y108</f>
        <v>0</v>
      </c>
      <c r="AM108" s="4"/>
      <c r="AN108" s="4">
        <f>'Ward Details'!P7</f>
        <v>0</v>
      </c>
      <c r="AO108" s="4">
        <f>'Ward Details'!R7</f>
        <v>0</v>
      </c>
      <c r="AP108" s="4"/>
      <c r="AQ108" s="105">
        <f>AN108-AA108</f>
        <v>0</v>
      </c>
      <c r="AR108" s="105">
        <f t="shared" si="89"/>
        <v>-1.1522100937397415</v>
      </c>
      <c r="AS108" s="105">
        <f t="shared" si="89"/>
        <v>0</v>
      </c>
      <c r="AT108" s="105">
        <f>AO108-AD108</f>
        <v>0</v>
      </c>
      <c r="AU108" s="105">
        <f>AN108-AE108</f>
        <v>0</v>
      </c>
      <c r="AV108" s="105">
        <f t="shared" si="90"/>
        <v>-0.07385962139357317</v>
      </c>
      <c r="AW108" s="105">
        <f t="shared" si="90"/>
        <v>-1.4771924278714634</v>
      </c>
      <c r="AX108" s="105">
        <f>AO108-AH108</f>
        <v>0</v>
      </c>
      <c r="AY108" s="105">
        <f t="shared" si="91"/>
        <v>-0.2511227127381488</v>
      </c>
      <c r="AZ108" s="105">
        <f t="shared" si="91"/>
        <v>0</v>
      </c>
      <c r="BA108" s="105">
        <f t="shared" si="92"/>
        <v>0</v>
      </c>
      <c r="BB108" s="105">
        <f t="shared" si="92"/>
        <v>0</v>
      </c>
    </row>
    <row r="109" spans="1:54" s="32" customFormat="1" ht="12.75" hidden="1">
      <c r="A109" s="31" t="str">
        <f>'PPM Current'!A8</f>
        <v>Area 2</v>
      </c>
      <c r="B109" s="27">
        <f>'Estimated teams by TGR'!M6</f>
        <v>5.7503434692215105</v>
      </c>
      <c r="C109" s="46">
        <f aca="true" t="shared" si="96" ref="C109:C132">C108</f>
        <v>0.2</v>
      </c>
      <c r="D109" s="228">
        <f aca="true" t="shared" si="97" ref="D109:D132">B109*(1+C109)</f>
        <v>6.900412163065813</v>
      </c>
      <c r="E109" s="106">
        <f t="shared" si="87"/>
        <v>3.8642308113168555</v>
      </c>
      <c r="F109" s="106">
        <f t="shared" si="88"/>
        <v>3.0361813517489575</v>
      </c>
      <c r="G109" s="20"/>
      <c r="H109" s="20">
        <f aca="true" t="shared" si="98" ref="H109:H132">H108</f>
        <v>0.5</v>
      </c>
      <c r="I109" s="20">
        <f aca="true" t="shared" si="99" ref="I109:I132">I108</f>
        <v>0.5</v>
      </c>
      <c r="J109" s="20"/>
      <c r="K109" s="4">
        <f t="shared" si="93"/>
        <v>1.9321154056584278</v>
      </c>
      <c r="L109" s="4">
        <f t="shared" si="94"/>
        <v>1.5180906758744788</v>
      </c>
      <c r="M109" s="4"/>
      <c r="N109" s="46">
        <f aca="true" t="shared" si="100" ref="N109:N132">N108</f>
        <v>0</v>
      </c>
      <c r="O109" s="46">
        <f aca="true" t="shared" si="101" ref="O109:O132">O108</f>
        <v>0.78</v>
      </c>
      <c r="P109" s="46">
        <f aca="true" t="shared" si="102" ref="P109:P132">P108</f>
        <v>0</v>
      </c>
      <c r="Q109" s="46">
        <f aca="true" t="shared" si="103" ref="Q109:Q132">Q108</f>
        <v>0</v>
      </c>
      <c r="R109" s="46">
        <f aca="true" t="shared" si="104" ref="R109:R132">R108</f>
        <v>0</v>
      </c>
      <c r="S109" s="46">
        <f aca="true" t="shared" si="105" ref="S109:S132">S108</f>
        <v>0.05</v>
      </c>
      <c r="T109" s="46">
        <f aca="true" t="shared" si="106" ref="T109:T132">T108</f>
        <v>1</v>
      </c>
      <c r="U109" s="46">
        <f aca="true" t="shared" si="107" ref="U109:U132">U108</f>
        <v>0</v>
      </c>
      <c r="V109" s="46">
        <f aca="true" t="shared" si="108" ref="V109:V132">V108</f>
        <v>0.17</v>
      </c>
      <c r="W109" s="46">
        <f aca="true" t="shared" si="109" ref="W109:W132">W108</f>
        <v>0</v>
      </c>
      <c r="X109" s="46">
        <f aca="true" t="shared" si="110" ref="X109:X132">X108</f>
        <v>0</v>
      </c>
      <c r="Y109" s="46">
        <f aca="true" t="shared" si="111" ref="Y109:Y132">Y108</f>
        <v>0</v>
      </c>
      <c r="Z109" s="4"/>
      <c r="AA109" s="27">
        <f>K109*N109</f>
        <v>0</v>
      </c>
      <c r="AB109" s="27">
        <f>K109*O109</f>
        <v>1.5070500164135736</v>
      </c>
      <c r="AC109" s="27">
        <f>K109*P109</f>
        <v>0</v>
      </c>
      <c r="AD109" s="27">
        <f>K109*Q109</f>
        <v>0</v>
      </c>
      <c r="AE109" s="27">
        <f>K109*R109</f>
        <v>0</v>
      </c>
      <c r="AF109" s="27">
        <f>K109*S109</f>
        <v>0.09660577028292139</v>
      </c>
      <c r="AG109" s="27">
        <f>K109*T109</f>
        <v>1.9321154056584278</v>
      </c>
      <c r="AH109" s="27">
        <f>K109*U109</f>
        <v>0</v>
      </c>
      <c r="AI109" s="27">
        <f>K109*V109</f>
        <v>0.32845961896193276</v>
      </c>
      <c r="AJ109" s="27">
        <f>K109*W109</f>
        <v>0</v>
      </c>
      <c r="AK109" s="27">
        <f>K109*X109</f>
        <v>0</v>
      </c>
      <c r="AL109" s="27">
        <f>K109*Y109</f>
        <v>0</v>
      </c>
      <c r="AM109" s="4"/>
      <c r="AN109" s="4">
        <f>'Ward Details'!P8</f>
        <v>6</v>
      </c>
      <c r="AO109" s="4">
        <f>'Ward Details'!R8</f>
        <v>0</v>
      </c>
      <c r="AP109" s="4"/>
      <c r="AQ109" s="105">
        <f>AN109-AA109</f>
        <v>6</v>
      </c>
      <c r="AR109" s="105">
        <f t="shared" si="89"/>
        <v>4.492949983586426</v>
      </c>
      <c r="AS109" s="105">
        <f t="shared" si="89"/>
        <v>0</v>
      </c>
      <c r="AT109" s="105">
        <f>AO109-AD109</f>
        <v>0</v>
      </c>
      <c r="AU109" s="105">
        <f>AN109-AE109</f>
        <v>6</v>
      </c>
      <c r="AV109" s="105">
        <f t="shared" si="90"/>
        <v>5.903394229717079</v>
      </c>
      <c r="AW109" s="105">
        <f t="shared" si="90"/>
        <v>-1.9321154056584278</v>
      </c>
      <c r="AX109" s="105">
        <f>AO109-AH109</f>
        <v>0</v>
      </c>
      <c r="AY109" s="105">
        <f t="shared" si="91"/>
        <v>5.671540381038067</v>
      </c>
      <c r="AZ109" s="105">
        <f t="shared" si="91"/>
        <v>0</v>
      </c>
      <c r="BA109" s="105">
        <f t="shared" si="92"/>
        <v>6</v>
      </c>
      <c r="BB109" s="105">
        <f t="shared" si="92"/>
        <v>0</v>
      </c>
    </row>
    <row r="110" spans="1:54" s="32" customFormat="1" ht="12.75" hidden="1">
      <c r="A110" s="31" t="str">
        <f>'PPM Current'!A9</f>
        <v>Area 3</v>
      </c>
      <c r="B110" s="27">
        <f>'Estimated teams by TGR'!M7</f>
        <v>6.572237960339944</v>
      </c>
      <c r="C110" s="46">
        <f t="shared" si="96"/>
        <v>0.2</v>
      </c>
      <c r="D110" s="228">
        <f t="shared" si="97"/>
        <v>7.886685552407933</v>
      </c>
      <c r="E110" s="106">
        <f t="shared" si="87"/>
        <v>4.416543909348443</v>
      </c>
      <c r="F110" s="106">
        <f t="shared" si="88"/>
        <v>3.4701416430594905</v>
      </c>
      <c r="G110" s="20"/>
      <c r="H110" s="20">
        <f t="shared" si="98"/>
        <v>0.5</v>
      </c>
      <c r="I110" s="20">
        <f t="shared" si="99"/>
        <v>0.5</v>
      </c>
      <c r="J110" s="20"/>
      <c r="K110" s="4">
        <f t="shared" si="93"/>
        <v>2.2082719546742213</v>
      </c>
      <c r="L110" s="4">
        <f t="shared" si="94"/>
        <v>1.7350708215297452</v>
      </c>
      <c r="M110" s="4"/>
      <c r="N110" s="46">
        <f t="shared" si="100"/>
        <v>0</v>
      </c>
      <c r="O110" s="46">
        <f t="shared" si="101"/>
        <v>0.78</v>
      </c>
      <c r="P110" s="46">
        <f t="shared" si="102"/>
        <v>0</v>
      </c>
      <c r="Q110" s="46">
        <f t="shared" si="103"/>
        <v>0</v>
      </c>
      <c r="R110" s="46">
        <f t="shared" si="104"/>
        <v>0</v>
      </c>
      <c r="S110" s="46">
        <f t="shared" si="105"/>
        <v>0.05</v>
      </c>
      <c r="T110" s="46">
        <f t="shared" si="106"/>
        <v>1</v>
      </c>
      <c r="U110" s="46">
        <f t="shared" si="107"/>
        <v>0</v>
      </c>
      <c r="V110" s="46">
        <f t="shared" si="108"/>
        <v>0.17</v>
      </c>
      <c r="W110" s="46">
        <f t="shared" si="109"/>
        <v>0</v>
      </c>
      <c r="X110" s="46">
        <f t="shared" si="110"/>
        <v>0</v>
      </c>
      <c r="Y110" s="46">
        <f t="shared" si="111"/>
        <v>0</v>
      </c>
      <c r="Z110" s="4"/>
      <c r="AA110" s="27">
        <f aca="true" t="shared" si="112" ref="AA110:AA132">K110*N110</f>
        <v>0</v>
      </c>
      <c r="AB110" s="27">
        <f aca="true" t="shared" si="113" ref="AB110:AB132">K110*O110</f>
        <v>1.7224521246458926</v>
      </c>
      <c r="AC110" s="27">
        <f aca="true" t="shared" si="114" ref="AC110:AC132">K110*P110</f>
        <v>0</v>
      </c>
      <c r="AD110" s="27">
        <f aca="true" t="shared" si="115" ref="AD110:AD132">K110*Q110</f>
        <v>0</v>
      </c>
      <c r="AE110" s="27">
        <f aca="true" t="shared" si="116" ref="AE110:AE132">K110*R110</f>
        <v>0</v>
      </c>
      <c r="AF110" s="27">
        <f aca="true" t="shared" si="117" ref="AF110:AF132">K110*S110</f>
        <v>0.11041359773371107</v>
      </c>
      <c r="AG110" s="27">
        <f aca="true" t="shared" si="118" ref="AG110:AG132">K110*T110</f>
        <v>2.2082719546742213</v>
      </c>
      <c r="AH110" s="27">
        <f aca="true" t="shared" si="119" ref="AH110:AH132">K110*U110</f>
        <v>0</v>
      </c>
      <c r="AI110" s="27">
        <f aca="true" t="shared" si="120" ref="AI110:AI132">K110*V110</f>
        <v>0.37540623229461767</v>
      </c>
      <c r="AJ110" s="27">
        <f aca="true" t="shared" si="121" ref="AJ110:AJ132">K110*W110</f>
        <v>0</v>
      </c>
      <c r="AK110" s="27">
        <f aca="true" t="shared" si="122" ref="AK110:AK132">K110*X110</f>
        <v>0</v>
      </c>
      <c r="AL110" s="27">
        <f aca="true" t="shared" si="123" ref="AL110:AL132">K110*Y110</f>
        <v>0</v>
      </c>
      <c r="AM110" s="4"/>
      <c r="AN110" s="4">
        <f>'Ward Details'!P9</f>
        <v>2</v>
      </c>
      <c r="AO110" s="4">
        <f>'Ward Details'!R9</f>
        <v>0</v>
      </c>
      <c r="AP110" s="4"/>
      <c r="AQ110" s="105">
        <f aca="true" t="shared" si="124" ref="AQ110:AQ132">AN110-AA110</f>
        <v>2</v>
      </c>
      <c r="AR110" s="105">
        <f aca="true" t="shared" si="125" ref="AR110:AS132">AN110-AB110</f>
        <v>0.2775478753541074</v>
      </c>
      <c r="AS110" s="105">
        <f t="shared" si="125"/>
        <v>0</v>
      </c>
      <c r="AT110" s="105">
        <f aca="true" t="shared" si="126" ref="AT110:AT132">AO110-AD110</f>
        <v>0</v>
      </c>
      <c r="AU110" s="105">
        <f aca="true" t="shared" si="127" ref="AU110:AU132">AN110-AE110</f>
        <v>2</v>
      </c>
      <c r="AV110" s="105">
        <f aca="true" t="shared" si="128" ref="AV110:AW132">AN110-AF110</f>
        <v>1.889586402266289</v>
      </c>
      <c r="AW110" s="105">
        <f t="shared" si="128"/>
        <v>-2.2082719546742213</v>
      </c>
      <c r="AX110" s="105">
        <f aca="true" t="shared" si="129" ref="AX110:AX132">AO110-AH110</f>
        <v>0</v>
      </c>
      <c r="AY110" s="105">
        <f aca="true" t="shared" si="130" ref="AY110:AZ132">AN110-AI110</f>
        <v>1.6245937677053823</v>
      </c>
      <c r="AZ110" s="105">
        <f t="shared" si="130"/>
        <v>0</v>
      </c>
      <c r="BA110" s="105">
        <f aca="true" t="shared" si="131" ref="BA110:BB132">AN110-AK110</f>
        <v>2</v>
      </c>
      <c r="BB110" s="105">
        <f t="shared" si="131"/>
        <v>0</v>
      </c>
    </row>
    <row r="111" spans="1:54" s="32" customFormat="1" ht="12.75" hidden="1">
      <c r="A111" s="31" t="str">
        <f>'PPM Current'!A10</f>
        <v>Area 4</v>
      </c>
      <c r="B111" s="27">
        <f>'Estimated teams by TGR'!M8</f>
        <v>7.004097314253061</v>
      </c>
      <c r="C111" s="46">
        <f t="shared" si="96"/>
        <v>0.2</v>
      </c>
      <c r="D111" s="228">
        <f t="shared" si="97"/>
        <v>8.404916777103672</v>
      </c>
      <c r="E111" s="106">
        <f t="shared" si="87"/>
        <v>4.7067533951780565</v>
      </c>
      <c r="F111" s="106">
        <f t="shared" si="88"/>
        <v>3.6981633819256157</v>
      </c>
      <c r="G111" s="20"/>
      <c r="H111" s="20">
        <f t="shared" si="98"/>
        <v>0.5</v>
      </c>
      <c r="I111" s="20">
        <f t="shared" si="99"/>
        <v>0.5</v>
      </c>
      <c r="J111" s="20"/>
      <c r="K111" s="4">
        <f t="shared" si="93"/>
        <v>2.3533766975890282</v>
      </c>
      <c r="L111" s="4">
        <f t="shared" si="94"/>
        <v>1.8490816909628078</v>
      </c>
      <c r="M111" s="4"/>
      <c r="N111" s="46">
        <f t="shared" si="100"/>
        <v>0</v>
      </c>
      <c r="O111" s="46">
        <f t="shared" si="101"/>
        <v>0.78</v>
      </c>
      <c r="P111" s="46">
        <f t="shared" si="102"/>
        <v>0</v>
      </c>
      <c r="Q111" s="46">
        <f t="shared" si="103"/>
        <v>0</v>
      </c>
      <c r="R111" s="46">
        <f t="shared" si="104"/>
        <v>0</v>
      </c>
      <c r="S111" s="46">
        <f t="shared" si="105"/>
        <v>0.05</v>
      </c>
      <c r="T111" s="46">
        <f t="shared" si="106"/>
        <v>1</v>
      </c>
      <c r="U111" s="46">
        <f t="shared" si="107"/>
        <v>0</v>
      </c>
      <c r="V111" s="46">
        <f t="shared" si="108"/>
        <v>0.17</v>
      </c>
      <c r="W111" s="46">
        <f t="shared" si="109"/>
        <v>0</v>
      </c>
      <c r="X111" s="46">
        <f t="shared" si="110"/>
        <v>0</v>
      </c>
      <c r="Y111" s="46">
        <f t="shared" si="111"/>
        <v>0</v>
      </c>
      <c r="Z111" s="4"/>
      <c r="AA111" s="27">
        <f t="shared" si="112"/>
        <v>0</v>
      </c>
      <c r="AB111" s="27">
        <f t="shared" si="113"/>
        <v>1.835633824119442</v>
      </c>
      <c r="AC111" s="27">
        <f t="shared" si="114"/>
        <v>0</v>
      </c>
      <c r="AD111" s="27">
        <f t="shared" si="115"/>
        <v>0</v>
      </c>
      <c r="AE111" s="27">
        <f t="shared" si="116"/>
        <v>0</v>
      </c>
      <c r="AF111" s="27">
        <f t="shared" si="117"/>
        <v>0.11766883487945141</v>
      </c>
      <c r="AG111" s="27">
        <f t="shared" si="118"/>
        <v>2.3533766975890282</v>
      </c>
      <c r="AH111" s="27">
        <f t="shared" si="119"/>
        <v>0</v>
      </c>
      <c r="AI111" s="27">
        <f t="shared" si="120"/>
        <v>0.40007403859013485</v>
      </c>
      <c r="AJ111" s="27">
        <f t="shared" si="121"/>
        <v>0</v>
      </c>
      <c r="AK111" s="27">
        <f t="shared" si="122"/>
        <v>0</v>
      </c>
      <c r="AL111" s="27">
        <f t="shared" si="123"/>
        <v>0</v>
      </c>
      <c r="AM111" s="4"/>
      <c r="AN111" s="4">
        <f>'Ward Details'!P10</f>
        <v>7</v>
      </c>
      <c r="AO111" s="4">
        <f>'Ward Details'!R10</f>
        <v>0</v>
      </c>
      <c r="AP111" s="4"/>
      <c r="AQ111" s="105">
        <f t="shared" si="124"/>
        <v>7</v>
      </c>
      <c r="AR111" s="105">
        <f t="shared" si="125"/>
        <v>5.1643661758805575</v>
      </c>
      <c r="AS111" s="105">
        <f t="shared" si="125"/>
        <v>0</v>
      </c>
      <c r="AT111" s="105">
        <f t="shared" si="126"/>
        <v>0</v>
      </c>
      <c r="AU111" s="105">
        <f t="shared" si="127"/>
        <v>7</v>
      </c>
      <c r="AV111" s="105">
        <f t="shared" si="128"/>
        <v>6.882331165120549</v>
      </c>
      <c r="AW111" s="105">
        <f t="shared" si="128"/>
        <v>-2.3533766975890282</v>
      </c>
      <c r="AX111" s="105">
        <f t="shared" si="129"/>
        <v>0</v>
      </c>
      <c r="AY111" s="105">
        <f t="shared" si="130"/>
        <v>6.599925961409865</v>
      </c>
      <c r="AZ111" s="105">
        <f t="shared" si="130"/>
        <v>0</v>
      </c>
      <c r="BA111" s="105">
        <f t="shared" si="131"/>
        <v>7</v>
      </c>
      <c r="BB111" s="105">
        <f t="shared" si="131"/>
        <v>0</v>
      </c>
    </row>
    <row r="112" spans="1:54" s="32" customFormat="1" ht="12.75" hidden="1">
      <c r="A112" s="31" t="str">
        <f>'PPM Current'!A11</f>
        <v>Area 5</v>
      </c>
      <c r="B112" s="27">
        <f>'Estimated teams by TGR'!M9</f>
        <v>3.319675619156464</v>
      </c>
      <c r="C112" s="46">
        <f t="shared" si="96"/>
        <v>0.2</v>
      </c>
      <c r="D112" s="228">
        <f t="shared" si="97"/>
        <v>3.9836107429877567</v>
      </c>
      <c r="E112" s="106">
        <f t="shared" si="87"/>
        <v>2.230822016073144</v>
      </c>
      <c r="F112" s="106">
        <f t="shared" si="88"/>
        <v>1.752788726914613</v>
      </c>
      <c r="G112" s="20"/>
      <c r="H112" s="20">
        <f t="shared" si="98"/>
        <v>0.5</v>
      </c>
      <c r="I112" s="20">
        <f t="shared" si="99"/>
        <v>0.5</v>
      </c>
      <c r="J112" s="20"/>
      <c r="K112" s="4">
        <f t="shared" si="93"/>
        <v>1.115411008036572</v>
      </c>
      <c r="L112" s="4">
        <f t="shared" si="94"/>
        <v>0.8763943634573065</v>
      </c>
      <c r="M112" s="4"/>
      <c r="N112" s="46">
        <f t="shared" si="100"/>
        <v>0</v>
      </c>
      <c r="O112" s="46">
        <f t="shared" si="101"/>
        <v>0.78</v>
      </c>
      <c r="P112" s="46">
        <f t="shared" si="102"/>
        <v>0</v>
      </c>
      <c r="Q112" s="46">
        <f t="shared" si="103"/>
        <v>0</v>
      </c>
      <c r="R112" s="46">
        <f t="shared" si="104"/>
        <v>0</v>
      </c>
      <c r="S112" s="46">
        <f t="shared" si="105"/>
        <v>0.05</v>
      </c>
      <c r="T112" s="46">
        <f t="shared" si="106"/>
        <v>1</v>
      </c>
      <c r="U112" s="46">
        <f t="shared" si="107"/>
        <v>0</v>
      </c>
      <c r="V112" s="46">
        <f t="shared" si="108"/>
        <v>0.17</v>
      </c>
      <c r="W112" s="46">
        <f t="shared" si="109"/>
        <v>0</v>
      </c>
      <c r="X112" s="46">
        <f t="shared" si="110"/>
        <v>0</v>
      </c>
      <c r="Y112" s="46">
        <f t="shared" si="111"/>
        <v>0</v>
      </c>
      <c r="Z112" s="4"/>
      <c r="AA112" s="27">
        <f t="shared" si="112"/>
        <v>0</v>
      </c>
      <c r="AB112" s="27">
        <f t="shared" si="113"/>
        <v>0.8700205862685262</v>
      </c>
      <c r="AC112" s="27">
        <f t="shared" si="114"/>
        <v>0</v>
      </c>
      <c r="AD112" s="27">
        <f t="shared" si="115"/>
        <v>0</v>
      </c>
      <c r="AE112" s="27">
        <f t="shared" si="116"/>
        <v>0</v>
      </c>
      <c r="AF112" s="27">
        <f t="shared" si="117"/>
        <v>0.0557705504018286</v>
      </c>
      <c r="AG112" s="27">
        <f t="shared" si="118"/>
        <v>1.115411008036572</v>
      </c>
      <c r="AH112" s="27">
        <f t="shared" si="119"/>
        <v>0</v>
      </c>
      <c r="AI112" s="27">
        <f t="shared" si="120"/>
        <v>0.18961987136621725</v>
      </c>
      <c r="AJ112" s="27">
        <f t="shared" si="121"/>
        <v>0</v>
      </c>
      <c r="AK112" s="27">
        <f t="shared" si="122"/>
        <v>0</v>
      </c>
      <c r="AL112" s="27">
        <f t="shared" si="123"/>
        <v>0</v>
      </c>
      <c r="AM112" s="4"/>
      <c r="AN112" s="4">
        <f>'Ward Details'!P11</f>
        <v>0</v>
      </c>
      <c r="AO112" s="4">
        <f>'Ward Details'!R11</f>
        <v>0</v>
      </c>
      <c r="AP112" s="4"/>
      <c r="AQ112" s="105">
        <f t="shared" si="124"/>
        <v>0</v>
      </c>
      <c r="AR112" s="105">
        <f t="shared" si="125"/>
        <v>-0.8700205862685262</v>
      </c>
      <c r="AS112" s="105">
        <f t="shared" si="125"/>
        <v>0</v>
      </c>
      <c r="AT112" s="105">
        <f t="shared" si="126"/>
        <v>0</v>
      </c>
      <c r="AU112" s="105">
        <f t="shared" si="127"/>
        <v>0</v>
      </c>
      <c r="AV112" s="105">
        <f t="shared" si="128"/>
        <v>-0.0557705504018286</v>
      </c>
      <c r="AW112" s="105">
        <f t="shared" si="128"/>
        <v>-1.115411008036572</v>
      </c>
      <c r="AX112" s="105">
        <f t="shared" si="129"/>
        <v>0</v>
      </c>
      <c r="AY112" s="105">
        <f t="shared" si="130"/>
        <v>-0.18961987136621725</v>
      </c>
      <c r="AZ112" s="105">
        <f t="shared" si="130"/>
        <v>0</v>
      </c>
      <c r="BA112" s="105">
        <f t="shared" si="131"/>
        <v>0</v>
      </c>
      <c r="BB112" s="105">
        <f t="shared" si="131"/>
        <v>0</v>
      </c>
    </row>
    <row r="113" spans="1:54" s="32" customFormat="1" ht="12.75" hidden="1">
      <c r="A113" s="31" t="str">
        <f>'PPM Current'!A12</f>
        <v>Area 6</v>
      </c>
      <c r="B113" s="27">
        <f>'Estimated teams by TGR'!M10</f>
        <v>4.977081788228428</v>
      </c>
      <c r="C113" s="46">
        <f t="shared" si="96"/>
        <v>0.2</v>
      </c>
      <c r="D113" s="228">
        <f t="shared" si="97"/>
        <v>5.9724981458741135</v>
      </c>
      <c r="E113" s="106">
        <f t="shared" si="87"/>
        <v>3.344598961689504</v>
      </c>
      <c r="F113" s="106">
        <f t="shared" si="88"/>
        <v>2.62789918418461</v>
      </c>
      <c r="G113" s="20"/>
      <c r="H113" s="20">
        <f t="shared" si="98"/>
        <v>0.5</v>
      </c>
      <c r="I113" s="20">
        <f t="shared" si="99"/>
        <v>0.5</v>
      </c>
      <c r="J113" s="20"/>
      <c r="K113" s="4">
        <f t="shared" si="93"/>
        <v>1.672299480844752</v>
      </c>
      <c r="L113" s="4">
        <f t="shared" si="94"/>
        <v>1.313949592092305</v>
      </c>
      <c r="M113" s="4"/>
      <c r="N113" s="46">
        <f t="shared" si="100"/>
        <v>0</v>
      </c>
      <c r="O113" s="46">
        <f t="shared" si="101"/>
        <v>0.78</v>
      </c>
      <c r="P113" s="46">
        <f t="shared" si="102"/>
        <v>0</v>
      </c>
      <c r="Q113" s="46">
        <f t="shared" si="103"/>
        <v>0</v>
      </c>
      <c r="R113" s="46">
        <f t="shared" si="104"/>
        <v>0</v>
      </c>
      <c r="S113" s="46">
        <f t="shared" si="105"/>
        <v>0.05</v>
      </c>
      <c r="T113" s="46">
        <f t="shared" si="106"/>
        <v>1</v>
      </c>
      <c r="U113" s="46">
        <f t="shared" si="107"/>
        <v>0</v>
      </c>
      <c r="V113" s="46">
        <f t="shared" si="108"/>
        <v>0.17</v>
      </c>
      <c r="W113" s="46">
        <f t="shared" si="109"/>
        <v>0</v>
      </c>
      <c r="X113" s="46">
        <f t="shared" si="110"/>
        <v>0</v>
      </c>
      <c r="Y113" s="46">
        <f t="shared" si="111"/>
        <v>0</v>
      </c>
      <c r="Z113" s="4"/>
      <c r="AA113" s="27">
        <f t="shared" si="112"/>
        <v>0</v>
      </c>
      <c r="AB113" s="27">
        <f t="shared" si="113"/>
        <v>1.3043935950589065</v>
      </c>
      <c r="AC113" s="27">
        <f t="shared" si="114"/>
        <v>0</v>
      </c>
      <c r="AD113" s="27">
        <f t="shared" si="115"/>
        <v>0</v>
      </c>
      <c r="AE113" s="27">
        <f t="shared" si="116"/>
        <v>0</v>
      </c>
      <c r="AF113" s="27">
        <f t="shared" si="117"/>
        <v>0.08361497404223761</v>
      </c>
      <c r="AG113" s="27">
        <f t="shared" si="118"/>
        <v>1.672299480844752</v>
      </c>
      <c r="AH113" s="27">
        <f t="shared" si="119"/>
        <v>0</v>
      </c>
      <c r="AI113" s="27">
        <f t="shared" si="120"/>
        <v>0.2842909117436079</v>
      </c>
      <c r="AJ113" s="27">
        <f t="shared" si="121"/>
        <v>0</v>
      </c>
      <c r="AK113" s="27">
        <f t="shared" si="122"/>
        <v>0</v>
      </c>
      <c r="AL113" s="27">
        <f t="shared" si="123"/>
        <v>0</v>
      </c>
      <c r="AM113" s="4"/>
      <c r="AN113" s="4">
        <f>'Ward Details'!P12</f>
        <v>0</v>
      </c>
      <c r="AO113" s="4">
        <f>'Ward Details'!R12</f>
        <v>0</v>
      </c>
      <c r="AP113" s="4"/>
      <c r="AQ113" s="105">
        <f t="shared" si="124"/>
        <v>0</v>
      </c>
      <c r="AR113" s="105">
        <f t="shared" si="125"/>
        <v>-1.3043935950589065</v>
      </c>
      <c r="AS113" s="105">
        <f t="shared" si="125"/>
        <v>0</v>
      </c>
      <c r="AT113" s="105">
        <f t="shared" si="126"/>
        <v>0</v>
      </c>
      <c r="AU113" s="105">
        <f t="shared" si="127"/>
        <v>0</v>
      </c>
      <c r="AV113" s="105">
        <f t="shared" si="128"/>
        <v>-0.08361497404223761</v>
      </c>
      <c r="AW113" s="105">
        <f t="shared" si="128"/>
        <v>-1.672299480844752</v>
      </c>
      <c r="AX113" s="105">
        <f t="shared" si="129"/>
        <v>0</v>
      </c>
      <c r="AY113" s="105">
        <f t="shared" si="130"/>
        <v>-0.2842909117436079</v>
      </c>
      <c r="AZ113" s="105">
        <f t="shared" si="130"/>
        <v>0</v>
      </c>
      <c r="BA113" s="105">
        <f t="shared" si="131"/>
        <v>0</v>
      </c>
      <c r="BB113" s="105">
        <f t="shared" si="131"/>
        <v>0</v>
      </c>
    </row>
    <row r="114" spans="1:54" s="32" customFormat="1" ht="12.75" hidden="1">
      <c r="A114" s="31" t="str">
        <f>'PPM Current'!A13</f>
        <v>Ward 7</v>
      </c>
      <c r="B114" s="27">
        <f>'Estimated teams by TGR'!M11</f>
        <v>0</v>
      </c>
      <c r="C114" s="46">
        <f t="shared" si="96"/>
        <v>0.2</v>
      </c>
      <c r="D114" s="228">
        <f t="shared" si="97"/>
        <v>0</v>
      </c>
      <c r="E114" s="106">
        <f t="shared" si="87"/>
        <v>0</v>
      </c>
      <c r="F114" s="106">
        <f t="shared" si="88"/>
        <v>0</v>
      </c>
      <c r="G114" s="20"/>
      <c r="H114" s="20">
        <f t="shared" si="98"/>
        <v>0.5</v>
      </c>
      <c r="I114" s="20">
        <f t="shared" si="99"/>
        <v>0.5</v>
      </c>
      <c r="J114" s="20"/>
      <c r="K114" s="4">
        <f t="shared" si="93"/>
        <v>0</v>
      </c>
      <c r="L114" s="4">
        <f t="shared" si="94"/>
        <v>0</v>
      </c>
      <c r="M114" s="4"/>
      <c r="N114" s="46">
        <f t="shared" si="100"/>
        <v>0</v>
      </c>
      <c r="O114" s="46">
        <f t="shared" si="101"/>
        <v>0.78</v>
      </c>
      <c r="P114" s="46">
        <f t="shared" si="102"/>
        <v>0</v>
      </c>
      <c r="Q114" s="46">
        <f t="shared" si="103"/>
        <v>0</v>
      </c>
      <c r="R114" s="46">
        <f t="shared" si="104"/>
        <v>0</v>
      </c>
      <c r="S114" s="46">
        <f t="shared" si="105"/>
        <v>0.05</v>
      </c>
      <c r="T114" s="46">
        <f t="shared" si="106"/>
        <v>1</v>
      </c>
      <c r="U114" s="46">
        <f t="shared" si="107"/>
        <v>0</v>
      </c>
      <c r="V114" s="46">
        <f t="shared" si="108"/>
        <v>0.17</v>
      </c>
      <c r="W114" s="46">
        <f t="shared" si="109"/>
        <v>0</v>
      </c>
      <c r="X114" s="46">
        <f t="shared" si="110"/>
        <v>0</v>
      </c>
      <c r="Y114" s="46">
        <f t="shared" si="111"/>
        <v>0</v>
      </c>
      <c r="Z114" s="4"/>
      <c r="AA114" s="27">
        <f t="shared" si="112"/>
        <v>0</v>
      </c>
      <c r="AB114" s="27">
        <f t="shared" si="113"/>
        <v>0</v>
      </c>
      <c r="AC114" s="27">
        <f t="shared" si="114"/>
        <v>0</v>
      </c>
      <c r="AD114" s="27">
        <f t="shared" si="115"/>
        <v>0</v>
      </c>
      <c r="AE114" s="27">
        <f t="shared" si="116"/>
        <v>0</v>
      </c>
      <c r="AF114" s="27">
        <f t="shared" si="117"/>
        <v>0</v>
      </c>
      <c r="AG114" s="27">
        <f t="shared" si="118"/>
        <v>0</v>
      </c>
      <c r="AH114" s="27">
        <f t="shared" si="119"/>
        <v>0</v>
      </c>
      <c r="AI114" s="27">
        <f t="shared" si="120"/>
        <v>0</v>
      </c>
      <c r="AJ114" s="27">
        <f t="shared" si="121"/>
        <v>0</v>
      </c>
      <c r="AK114" s="27">
        <f t="shared" si="122"/>
        <v>0</v>
      </c>
      <c r="AL114" s="27">
        <f t="shared" si="123"/>
        <v>0</v>
      </c>
      <c r="AM114" s="4"/>
      <c r="AN114" s="4">
        <f>'Ward Details'!P13</f>
        <v>0</v>
      </c>
      <c r="AO114" s="4">
        <f>'Ward Details'!R13</f>
        <v>0</v>
      </c>
      <c r="AP114" s="4"/>
      <c r="AQ114" s="105">
        <f t="shared" si="124"/>
        <v>0</v>
      </c>
      <c r="AR114" s="105">
        <f t="shared" si="125"/>
        <v>0</v>
      </c>
      <c r="AS114" s="105">
        <f t="shared" si="125"/>
        <v>0</v>
      </c>
      <c r="AT114" s="105">
        <f t="shared" si="126"/>
        <v>0</v>
      </c>
      <c r="AU114" s="105">
        <f t="shared" si="127"/>
        <v>0</v>
      </c>
      <c r="AV114" s="105">
        <f t="shared" si="128"/>
        <v>0</v>
      </c>
      <c r="AW114" s="105">
        <f t="shared" si="128"/>
        <v>0</v>
      </c>
      <c r="AX114" s="105">
        <f t="shared" si="129"/>
        <v>0</v>
      </c>
      <c r="AY114" s="105">
        <f t="shared" si="130"/>
        <v>0</v>
      </c>
      <c r="AZ114" s="105">
        <f t="shared" si="130"/>
        <v>0</v>
      </c>
      <c r="BA114" s="105">
        <f t="shared" si="131"/>
        <v>0</v>
      </c>
      <c r="BB114" s="105">
        <f t="shared" si="131"/>
        <v>0</v>
      </c>
    </row>
    <row r="115" spans="1:54" s="32" customFormat="1" ht="12.75" hidden="1">
      <c r="A115" s="31" t="str">
        <f>'PPM Current'!A14</f>
        <v>Ward 8</v>
      </c>
      <c r="B115" s="27">
        <f>'Estimated teams by TGR'!M12</f>
        <v>0</v>
      </c>
      <c r="C115" s="46">
        <f t="shared" si="96"/>
        <v>0.2</v>
      </c>
      <c r="D115" s="228">
        <f t="shared" si="97"/>
        <v>0</v>
      </c>
      <c r="E115" s="106">
        <f t="shared" si="87"/>
        <v>0</v>
      </c>
      <c r="F115" s="106">
        <f t="shared" si="88"/>
        <v>0</v>
      </c>
      <c r="G115" s="20"/>
      <c r="H115" s="20">
        <f t="shared" si="98"/>
        <v>0.5</v>
      </c>
      <c r="I115" s="20">
        <f t="shared" si="99"/>
        <v>0.5</v>
      </c>
      <c r="J115" s="20"/>
      <c r="K115" s="4">
        <f t="shared" si="93"/>
        <v>0</v>
      </c>
      <c r="L115" s="4">
        <f t="shared" si="94"/>
        <v>0</v>
      </c>
      <c r="M115" s="4"/>
      <c r="N115" s="46">
        <f t="shared" si="100"/>
        <v>0</v>
      </c>
      <c r="O115" s="46">
        <f t="shared" si="101"/>
        <v>0.78</v>
      </c>
      <c r="P115" s="46">
        <f t="shared" si="102"/>
        <v>0</v>
      </c>
      <c r="Q115" s="46">
        <f t="shared" si="103"/>
        <v>0</v>
      </c>
      <c r="R115" s="46">
        <f t="shared" si="104"/>
        <v>0</v>
      </c>
      <c r="S115" s="46">
        <f t="shared" si="105"/>
        <v>0.05</v>
      </c>
      <c r="T115" s="46">
        <f t="shared" si="106"/>
        <v>1</v>
      </c>
      <c r="U115" s="46">
        <f t="shared" si="107"/>
        <v>0</v>
      </c>
      <c r="V115" s="46">
        <f t="shared" si="108"/>
        <v>0.17</v>
      </c>
      <c r="W115" s="46">
        <f t="shared" si="109"/>
        <v>0</v>
      </c>
      <c r="X115" s="46">
        <f t="shared" si="110"/>
        <v>0</v>
      </c>
      <c r="Y115" s="46">
        <f t="shared" si="111"/>
        <v>0</v>
      </c>
      <c r="Z115" s="4"/>
      <c r="AA115" s="27">
        <f t="shared" si="112"/>
        <v>0</v>
      </c>
      <c r="AB115" s="27">
        <f t="shared" si="113"/>
        <v>0</v>
      </c>
      <c r="AC115" s="27">
        <f t="shared" si="114"/>
        <v>0</v>
      </c>
      <c r="AD115" s="27">
        <f t="shared" si="115"/>
        <v>0</v>
      </c>
      <c r="AE115" s="27">
        <f t="shared" si="116"/>
        <v>0</v>
      </c>
      <c r="AF115" s="27">
        <f t="shared" si="117"/>
        <v>0</v>
      </c>
      <c r="AG115" s="27">
        <f t="shared" si="118"/>
        <v>0</v>
      </c>
      <c r="AH115" s="27">
        <f t="shared" si="119"/>
        <v>0</v>
      </c>
      <c r="AI115" s="27">
        <f t="shared" si="120"/>
        <v>0</v>
      </c>
      <c r="AJ115" s="27">
        <f t="shared" si="121"/>
        <v>0</v>
      </c>
      <c r="AK115" s="27">
        <f t="shared" si="122"/>
        <v>0</v>
      </c>
      <c r="AL115" s="27">
        <f t="shared" si="123"/>
        <v>0</v>
      </c>
      <c r="AM115" s="4"/>
      <c r="AN115" s="4">
        <f>'Ward Details'!P14</f>
        <v>0</v>
      </c>
      <c r="AO115" s="4">
        <f>'Ward Details'!R14</f>
        <v>0</v>
      </c>
      <c r="AP115" s="4"/>
      <c r="AQ115" s="105">
        <f t="shared" si="124"/>
        <v>0</v>
      </c>
      <c r="AR115" s="105">
        <f t="shared" si="125"/>
        <v>0</v>
      </c>
      <c r="AS115" s="105">
        <f t="shared" si="125"/>
        <v>0</v>
      </c>
      <c r="AT115" s="105">
        <f t="shared" si="126"/>
        <v>0</v>
      </c>
      <c r="AU115" s="105">
        <f t="shared" si="127"/>
        <v>0</v>
      </c>
      <c r="AV115" s="105">
        <f t="shared" si="128"/>
        <v>0</v>
      </c>
      <c r="AW115" s="105">
        <f t="shared" si="128"/>
        <v>0</v>
      </c>
      <c r="AX115" s="105">
        <f t="shared" si="129"/>
        <v>0</v>
      </c>
      <c r="AY115" s="105">
        <f t="shared" si="130"/>
        <v>0</v>
      </c>
      <c r="AZ115" s="105">
        <f t="shared" si="130"/>
        <v>0</v>
      </c>
      <c r="BA115" s="105">
        <f t="shared" si="131"/>
        <v>0</v>
      </c>
      <c r="BB115" s="105">
        <f t="shared" si="131"/>
        <v>0</v>
      </c>
    </row>
    <row r="116" spans="1:54" s="32" customFormat="1" ht="12.75" hidden="1">
      <c r="A116" s="31" t="str">
        <f>'PPM Current'!A15</f>
        <v>Ward 9</v>
      </c>
      <c r="B116" s="27">
        <f>'Estimated teams by TGR'!M13</f>
        <v>0</v>
      </c>
      <c r="C116" s="46">
        <f t="shared" si="96"/>
        <v>0.2</v>
      </c>
      <c r="D116" s="228">
        <f t="shared" si="97"/>
        <v>0</v>
      </c>
      <c r="E116" s="106">
        <f t="shared" si="87"/>
        <v>0</v>
      </c>
      <c r="F116" s="106">
        <f t="shared" si="88"/>
        <v>0</v>
      </c>
      <c r="G116" s="20"/>
      <c r="H116" s="20">
        <f t="shared" si="98"/>
        <v>0.5</v>
      </c>
      <c r="I116" s="20">
        <f t="shared" si="99"/>
        <v>0.5</v>
      </c>
      <c r="J116" s="20"/>
      <c r="K116" s="4">
        <f t="shared" si="93"/>
        <v>0</v>
      </c>
      <c r="L116" s="4">
        <f t="shared" si="94"/>
        <v>0</v>
      </c>
      <c r="M116" s="4"/>
      <c r="N116" s="46">
        <f t="shared" si="100"/>
        <v>0</v>
      </c>
      <c r="O116" s="46">
        <f t="shared" si="101"/>
        <v>0.78</v>
      </c>
      <c r="P116" s="46">
        <f t="shared" si="102"/>
        <v>0</v>
      </c>
      <c r="Q116" s="46">
        <f t="shared" si="103"/>
        <v>0</v>
      </c>
      <c r="R116" s="46">
        <f t="shared" si="104"/>
        <v>0</v>
      </c>
      <c r="S116" s="46">
        <f t="shared" si="105"/>
        <v>0.05</v>
      </c>
      <c r="T116" s="46">
        <f t="shared" si="106"/>
        <v>1</v>
      </c>
      <c r="U116" s="46">
        <f t="shared" si="107"/>
        <v>0</v>
      </c>
      <c r="V116" s="46">
        <f t="shared" si="108"/>
        <v>0.17</v>
      </c>
      <c r="W116" s="46">
        <f t="shared" si="109"/>
        <v>0</v>
      </c>
      <c r="X116" s="46">
        <f t="shared" si="110"/>
        <v>0</v>
      </c>
      <c r="Y116" s="46">
        <f t="shared" si="111"/>
        <v>0</v>
      </c>
      <c r="Z116" s="4"/>
      <c r="AA116" s="27">
        <f t="shared" si="112"/>
        <v>0</v>
      </c>
      <c r="AB116" s="27">
        <f t="shared" si="113"/>
        <v>0</v>
      </c>
      <c r="AC116" s="27">
        <f t="shared" si="114"/>
        <v>0</v>
      </c>
      <c r="AD116" s="27">
        <f t="shared" si="115"/>
        <v>0</v>
      </c>
      <c r="AE116" s="27">
        <f t="shared" si="116"/>
        <v>0</v>
      </c>
      <c r="AF116" s="27">
        <f t="shared" si="117"/>
        <v>0</v>
      </c>
      <c r="AG116" s="27">
        <f t="shared" si="118"/>
        <v>0</v>
      </c>
      <c r="AH116" s="27">
        <f t="shared" si="119"/>
        <v>0</v>
      </c>
      <c r="AI116" s="27">
        <f t="shared" si="120"/>
        <v>0</v>
      </c>
      <c r="AJ116" s="27">
        <f t="shared" si="121"/>
        <v>0</v>
      </c>
      <c r="AK116" s="27">
        <f t="shared" si="122"/>
        <v>0</v>
      </c>
      <c r="AL116" s="27">
        <f t="shared" si="123"/>
        <v>0</v>
      </c>
      <c r="AM116" s="4"/>
      <c r="AN116" s="4">
        <f>'Ward Details'!P15</f>
        <v>0</v>
      </c>
      <c r="AO116" s="4">
        <f>'Ward Details'!R15</f>
        <v>0</v>
      </c>
      <c r="AP116" s="4"/>
      <c r="AQ116" s="105">
        <f t="shared" si="124"/>
        <v>0</v>
      </c>
      <c r="AR116" s="105">
        <f t="shared" si="125"/>
        <v>0</v>
      </c>
      <c r="AS116" s="105">
        <f t="shared" si="125"/>
        <v>0</v>
      </c>
      <c r="AT116" s="105">
        <f t="shared" si="126"/>
        <v>0</v>
      </c>
      <c r="AU116" s="105">
        <f t="shared" si="127"/>
        <v>0</v>
      </c>
      <c r="AV116" s="105">
        <f t="shared" si="128"/>
        <v>0</v>
      </c>
      <c r="AW116" s="105">
        <f t="shared" si="128"/>
        <v>0</v>
      </c>
      <c r="AX116" s="105">
        <f t="shared" si="129"/>
        <v>0</v>
      </c>
      <c r="AY116" s="105">
        <f t="shared" si="130"/>
        <v>0</v>
      </c>
      <c r="AZ116" s="105">
        <f t="shared" si="130"/>
        <v>0</v>
      </c>
      <c r="BA116" s="105">
        <f t="shared" si="131"/>
        <v>0</v>
      </c>
      <c r="BB116" s="105">
        <f t="shared" si="131"/>
        <v>0</v>
      </c>
    </row>
    <row r="117" spans="1:54" s="32" customFormat="1" ht="12.75" hidden="1">
      <c r="A117" s="31" t="str">
        <f>'PPM Current'!A16</f>
        <v>Ward 10</v>
      </c>
      <c r="B117" s="27">
        <f>'Estimated teams by TGR'!M14</f>
        <v>0</v>
      </c>
      <c r="C117" s="46">
        <f t="shared" si="96"/>
        <v>0.2</v>
      </c>
      <c r="D117" s="228">
        <f t="shared" si="97"/>
        <v>0</v>
      </c>
      <c r="E117" s="106">
        <f t="shared" si="87"/>
        <v>0</v>
      </c>
      <c r="F117" s="106">
        <f t="shared" si="88"/>
        <v>0</v>
      </c>
      <c r="G117" s="20"/>
      <c r="H117" s="20">
        <f t="shared" si="98"/>
        <v>0.5</v>
      </c>
      <c r="I117" s="20">
        <f t="shared" si="99"/>
        <v>0.5</v>
      </c>
      <c r="J117" s="20"/>
      <c r="K117" s="4">
        <f t="shared" si="93"/>
        <v>0</v>
      </c>
      <c r="L117" s="4">
        <f t="shared" si="94"/>
        <v>0</v>
      </c>
      <c r="M117" s="4"/>
      <c r="N117" s="46">
        <f t="shared" si="100"/>
        <v>0</v>
      </c>
      <c r="O117" s="46">
        <f t="shared" si="101"/>
        <v>0.78</v>
      </c>
      <c r="P117" s="46">
        <f t="shared" si="102"/>
        <v>0</v>
      </c>
      <c r="Q117" s="46">
        <f t="shared" si="103"/>
        <v>0</v>
      </c>
      <c r="R117" s="46">
        <f t="shared" si="104"/>
        <v>0</v>
      </c>
      <c r="S117" s="46">
        <f t="shared" si="105"/>
        <v>0.05</v>
      </c>
      <c r="T117" s="46">
        <f t="shared" si="106"/>
        <v>1</v>
      </c>
      <c r="U117" s="46">
        <f t="shared" si="107"/>
        <v>0</v>
      </c>
      <c r="V117" s="46">
        <f t="shared" si="108"/>
        <v>0.17</v>
      </c>
      <c r="W117" s="46">
        <f t="shared" si="109"/>
        <v>0</v>
      </c>
      <c r="X117" s="46">
        <f t="shared" si="110"/>
        <v>0</v>
      </c>
      <c r="Y117" s="46">
        <f t="shared" si="111"/>
        <v>0</v>
      </c>
      <c r="Z117" s="4"/>
      <c r="AA117" s="27">
        <f t="shared" si="112"/>
        <v>0</v>
      </c>
      <c r="AB117" s="27">
        <f t="shared" si="113"/>
        <v>0</v>
      </c>
      <c r="AC117" s="27">
        <f t="shared" si="114"/>
        <v>0</v>
      </c>
      <c r="AD117" s="27">
        <f t="shared" si="115"/>
        <v>0</v>
      </c>
      <c r="AE117" s="27">
        <f t="shared" si="116"/>
        <v>0</v>
      </c>
      <c r="AF117" s="27">
        <f t="shared" si="117"/>
        <v>0</v>
      </c>
      <c r="AG117" s="27">
        <f t="shared" si="118"/>
        <v>0</v>
      </c>
      <c r="AH117" s="27">
        <f t="shared" si="119"/>
        <v>0</v>
      </c>
      <c r="AI117" s="27">
        <f t="shared" si="120"/>
        <v>0</v>
      </c>
      <c r="AJ117" s="27">
        <f t="shared" si="121"/>
        <v>0</v>
      </c>
      <c r="AK117" s="27">
        <f t="shared" si="122"/>
        <v>0</v>
      </c>
      <c r="AL117" s="27">
        <f t="shared" si="123"/>
        <v>0</v>
      </c>
      <c r="AM117" s="4"/>
      <c r="AN117" s="4">
        <f>'Ward Details'!P16</f>
        <v>0</v>
      </c>
      <c r="AO117" s="4">
        <f>'Ward Details'!R16</f>
        <v>0</v>
      </c>
      <c r="AP117" s="4"/>
      <c r="AQ117" s="105">
        <f t="shared" si="124"/>
        <v>0</v>
      </c>
      <c r="AR117" s="105">
        <f t="shared" si="125"/>
        <v>0</v>
      </c>
      <c r="AS117" s="105">
        <f t="shared" si="125"/>
        <v>0</v>
      </c>
      <c r="AT117" s="105">
        <f t="shared" si="126"/>
        <v>0</v>
      </c>
      <c r="AU117" s="105">
        <f t="shared" si="127"/>
        <v>0</v>
      </c>
      <c r="AV117" s="105">
        <f t="shared" si="128"/>
        <v>0</v>
      </c>
      <c r="AW117" s="105">
        <f t="shared" si="128"/>
        <v>0</v>
      </c>
      <c r="AX117" s="105">
        <f t="shared" si="129"/>
        <v>0</v>
      </c>
      <c r="AY117" s="105">
        <f t="shared" si="130"/>
        <v>0</v>
      </c>
      <c r="AZ117" s="105">
        <f t="shared" si="130"/>
        <v>0</v>
      </c>
      <c r="BA117" s="105">
        <f t="shared" si="131"/>
        <v>0</v>
      </c>
      <c r="BB117" s="105">
        <f t="shared" si="131"/>
        <v>0</v>
      </c>
    </row>
    <row r="118" spans="1:54" s="32" customFormat="1" ht="12.75" hidden="1">
      <c r="A118" s="31" t="str">
        <f>'PPM Current'!A17</f>
        <v>Ward 11</v>
      </c>
      <c r="B118" s="27">
        <f>'Estimated teams by TGR'!M15</f>
        <v>0</v>
      </c>
      <c r="C118" s="46">
        <f t="shared" si="96"/>
        <v>0.2</v>
      </c>
      <c r="D118" s="228">
        <f t="shared" si="97"/>
        <v>0</v>
      </c>
      <c r="E118" s="106">
        <f t="shared" si="87"/>
        <v>0</v>
      </c>
      <c r="F118" s="106">
        <f t="shared" si="88"/>
        <v>0</v>
      </c>
      <c r="G118" s="20"/>
      <c r="H118" s="20">
        <f t="shared" si="98"/>
        <v>0.5</v>
      </c>
      <c r="I118" s="20">
        <f t="shared" si="99"/>
        <v>0.5</v>
      </c>
      <c r="J118" s="20"/>
      <c r="K118" s="4">
        <f t="shared" si="93"/>
        <v>0</v>
      </c>
      <c r="L118" s="4">
        <f t="shared" si="94"/>
        <v>0</v>
      </c>
      <c r="M118" s="4"/>
      <c r="N118" s="46">
        <f t="shared" si="100"/>
        <v>0</v>
      </c>
      <c r="O118" s="46">
        <f t="shared" si="101"/>
        <v>0.78</v>
      </c>
      <c r="P118" s="46">
        <f t="shared" si="102"/>
        <v>0</v>
      </c>
      <c r="Q118" s="46">
        <f t="shared" si="103"/>
        <v>0</v>
      </c>
      <c r="R118" s="46">
        <f t="shared" si="104"/>
        <v>0</v>
      </c>
      <c r="S118" s="46">
        <f t="shared" si="105"/>
        <v>0.05</v>
      </c>
      <c r="T118" s="46">
        <f t="shared" si="106"/>
        <v>1</v>
      </c>
      <c r="U118" s="46">
        <f t="shared" si="107"/>
        <v>0</v>
      </c>
      <c r="V118" s="46">
        <f t="shared" si="108"/>
        <v>0.17</v>
      </c>
      <c r="W118" s="46">
        <f t="shared" si="109"/>
        <v>0</v>
      </c>
      <c r="X118" s="46">
        <f t="shared" si="110"/>
        <v>0</v>
      </c>
      <c r="Y118" s="46">
        <f t="shared" si="111"/>
        <v>0</v>
      </c>
      <c r="Z118" s="4"/>
      <c r="AA118" s="27">
        <f t="shared" si="112"/>
        <v>0</v>
      </c>
      <c r="AB118" s="27">
        <f t="shared" si="113"/>
        <v>0</v>
      </c>
      <c r="AC118" s="27">
        <f t="shared" si="114"/>
        <v>0</v>
      </c>
      <c r="AD118" s="27">
        <f t="shared" si="115"/>
        <v>0</v>
      </c>
      <c r="AE118" s="27">
        <f t="shared" si="116"/>
        <v>0</v>
      </c>
      <c r="AF118" s="27">
        <f t="shared" si="117"/>
        <v>0</v>
      </c>
      <c r="AG118" s="27">
        <f t="shared" si="118"/>
        <v>0</v>
      </c>
      <c r="AH118" s="27">
        <f t="shared" si="119"/>
        <v>0</v>
      </c>
      <c r="AI118" s="27">
        <f t="shared" si="120"/>
        <v>0</v>
      </c>
      <c r="AJ118" s="27">
        <f t="shared" si="121"/>
        <v>0</v>
      </c>
      <c r="AK118" s="27">
        <f t="shared" si="122"/>
        <v>0</v>
      </c>
      <c r="AL118" s="27">
        <f t="shared" si="123"/>
        <v>0</v>
      </c>
      <c r="AM118" s="4"/>
      <c r="AN118" s="4">
        <f>'Ward Details'!P17</f>
        <v>0</v>
      </c>
      <c r="AO118" s="4">
        <f>'Ward Details'!R17</f>
        <v>0</v>
      </c>
      <c r="AP118" s="4"/>
      <c r="AQ118" s="105">
        <f t="shared" si="124"/>
        <v>0</v>
      </c>
      <c r="AR118" s="105">
        <f t="shared" si="125"/>
        <v>0</v>
      </c>
      <c r="AS118" s="105">
        <f t="shared" si="125"/>
        <v>0</v>
      </c>
      <c r="AT118" s="105">
        <f t="shared" si="126"/>
        <v>0</v>
      </c>
      <c r="AU118" s="105">
        <f t="shared" si="127"/>
        <v>0</v>
      </c>
      <c r="AV118" s="105">
        <f t="shared" si="128"/>
        <v>0</v>
      </c>
      <c r="AW118" s="105">
        <f t="shared" si="128"/>
        <v>0</v>
      </c>
      <c r="AX118" s="105">
        <f t="shared" si="129"/>
        <v>0</v>
      </c>
      <c r="AY118" s="105">
        <f t="shared" si="130"/>
        <v>0</v>
      </c>
      <c r="AZ118" s="105">
        <f t="shared" si="130"/>
        <v>0</v>
      </c>
      <c r="BA118" s="105">
        <f t="shared" si="131"/>
        <v>0</v>
      </c>
      <c r="BB118" s="105">
        <f t="shared" si="131"/>
        <v>0</v>
      </c>
    </row>
    <row r="119" spans="1:54" s="32" customFormat="1" ht="12.75" hidden="1">
      <c r="A119" s="31" t="str">
        <f>'PPM Current'!A18</f>
        <v>Ward 12</v>
      </c>
      <c r="B119" s="27">
        <f>'Estimated teams by TGR'!M16</f>
        <v>0</v>
      </c>
      <c r="C119" s="46">
        <f t="shared" si="96"/>
        <v>0.2</v>
      </c>
      <c r="D119" s="228">
        <f t="shared" si="97"/>
        <v>0</v>
      </c>
      <c r="E119" s="106">
        <f t="shared" si="87"/>
        <v>0</v>
      </c>
      <c r="F119" s="106">
        <f t="shared" si="88"/>
        <v>0</v>
      </c>
      <c r="G119" s="20"/>
      <c r="H119" s="20">
        <f t="shared" si="98"/>
        <v>0.5</v>
      </c>
      <c r="I119" s="20">
        <f t="shared" si="99"/>
        <v>0.5</v>
      </c>
      <c r="J119" s="20"/>
      <c r="K119" s="4">
        <f t="shared" si="93"/>
        <v>0</v>
      </c>
      <c r="L119" s="4">
        <f t="shared" si="94"/>
        <v>0</v>
      </c>
      <c r="M119" s="4"/>
      <c r="N119" s="46">
        <f t="shared" si="100"/>
        <v>0</v>
      </c>
      <c r="O119" s="46">
        <f t="shared" si="101"/>
        <v>0.78</v>
      </c>
      <c r="P119" s="46">
        <f t="shared" si="102"/>
        <v>0</v>
      </c>
      <c r="Q119" s="46">
        <f t="shared" si="103"/>
        <v>0</v>
      </c>
      <c r="R119" s="46">
        <f t="shared" si="104"/>
        <v>0</v>
      </c>
      <c r="S119" s="46">
        <f t="shared" si="105"/>
        <v>0.05</v>
      </c>
      <c r="T119" s="46">
        <f t="shared" si="106"/>
        <v>1</v>
      </c>
      <c r="U119" s="46">
        <f t="shared" si="107"/>
        <v>0</v>
      </c>
      <c r="V119" s="46">
        <f t="shared" si="108"/>
        <v>0.17</v>
      </c>
      <c r="W119" s="46">
        <f t="shared" si="109"/>
        <v>0</v>
      </c>
      <c r="X119" s="46">
        <f t="shared" si="110"/>
        <v>0</v>
      </c>
      <c r="Y119" s="46">
        <f t="shared" si="111"/>
        <v>0</v>
      </c>
      <c r="Z119" s="4"/>
      <c r="AA119" s="27">
        <f t="shared" si="112"/>
        <v>0</v>
      </c>
      <c r="AB119" s="27">
        <f t="shared" si="113"/>
        <v>0</v>
      </c>
      <c r="AC119" s="27">
        <f t="shared" si="114"/>
        <v>0</v>
      </c>
      <c r="AD119" s="27">
        <f t="shared" si="115"/>
        <v>0</v>
      </c>
      <c r="AE119" s="27">
        <f t="shared" si="116"/>
        <v>0</v>
      </c>
      <c r="AF119" s="27">
        <f t="shared" si="117"/>
        <v>0</v>
      </c>
      <c r="AG119" s="27">
        <f t="shared" si="118"/>
        <v>0</v>
      </c>
      <c r="AH119" s="27">
        <f t="shared" si="119"/>
        <v>0</v>
      </c>
      <c r="AI119" s="27">
        <f t="shared" si="120"/>
        <v>0</v>
      </c>
      <c r="AJ119" s="27">
        <f t="shared" si="121"/>
        <v>0</v>
      </c>
      <c r="AK119" s="27">
        <f t="shared" si="122"/>
        <v>0</v>
      </c>
      <c r="AL119" s="27">
        <f t="shared" si="123"/>
        <v>0</v>
      </c>
      <c r="AM119" s="4"/>
      <c r="AN119" s="4">
        <f>'Ward Details'!P18</f>
        <v>0</v>
      </c>
      <c r="AO119" s="4">
        <f>'Ward Details'!R18</f>
        <v>0</v>
      </c>
      <c r="AP119" s="4"/>
      <c r="AQ119" s="105">
        <f t="shared" si="124"/>
        <v>0</v>
      </c>
      <c r="AR119" s="105">
        <f t="shared" si="125"/>
        <v>0</v>
      </c>
      <c r="AS119" s="105">
        <f t="shared" si="125"/>
        <v>0</v>
      </c>
      <c r="AT119" s="105">
        <f t="shared" si="126"/>
        <v>0</v>
      </c>
      <c r="AU119" s="105">
        <f t="shared" si="127"/>
        <v>0</v>
      </c>
      <c r="AV119" s="105">
        <f t="shared" si="128"/>
        <v>0</v>
      </c>
      <c r="AW119" s="105">
        <f t="shared" si="128"/>
        <v>0</v>
      </c>
      <c r="AX119" s="105">
        <f t="shared" si="129"/>
        <v>0</v>
      </c>
      <c r="AY119" s="105">
        <f t="shared" si="130"/>
        <v>0</v>
      </c>
      <c r="AZ119" s="105">
        <f t="shared" si="130"/>
        <v>0</v>
      </c>
      <c r="BA119" s="105">
        <f t="shared" si="131"/>
        <v>0</v>
      </c>
      <c r="BB119" s="105">
        <f t="shared" si="131"/>
        <v>0</v>
      </c>
    </row>
    <row r="120" spans="1:54" s="32" customFormat="1" ht="12.75" hidden="1">
      <c r="A120" s="31" t="str">
        <f>'PPM Current'!A19</f>
        <v>Ward 13</v>
      </c>
      <c r="B120" s="27">
        <f>'Estimated teams by TGR'!M17</f>
        <v>0</v>
      </c>
      <c r="C120" s="46">
        <f t="shared" si="96"/>
        <v>0.2</v>
      </c>
      <c r="D120" s="228">
        <f t="shared" si="97"/>
        <v>0</v>
      </c>
      <c r="E120" s="106">
        <f t="shared" si="87"/>
        <v>0</v>
      </c>
      <c r="F120" s="106">
        <f t="shared" si="88"/>
        <v>0</v>
      </c>
      <c r="G120" s="20"/>
      <c r="H120" s="20">
        <f t="shared" si="98"/>
        <v>0.5</v>
      </c>
      <c r="I120" s="20">
        <f t="shared" si="99"/>
        <v>0.5</v>
      </c>
      <c r="J120" s="20"/>
      <c r="K120" s="4">
        <f t="shared" si="93"/>
        <v>0</v>
      </c>
      <c r="L120" s="4">
        <f t="shared" si="94"/>
        <v>0</v>
      </c>
      <c r="M120" s="4"/>
      <c r="N120" s="46">
        <f t="shared" si="100"/>
        <v>0</v>
      </c>
      <c r="O120" s="46">
        <f t="shared" si="101"/>
        <v>0.78</v>
      </c>
      <c r="P120" s="46">
        <f t="shared" si="102"/>
        <v>0</v>
      </c>
      <c r="Q120" s="46">
        <f t="shared" si="103"/>
        <v>0</v>
      </c>
      <c r="R120" s="46">
        <f t="shared" si="104"/>
        <v>0</v>
      </c>
      <c r="S120" s="46">
        <f t="shared" si="105"/>
        <v>0.05</v>
      </c>
      <c r="T120" s="46">
        <f t="shared" si="106"/>
        <v>1</v>
      </c>
      <c r="U120" s="46">
        <f t="shared" si="107"/>
        <v>0</v>
      </c>
      <c r="V120" s="46">
        <f t="shared" si="108"/>
        <v>0.17</v>
      </c>
      <c r="W120" s="46">
        <f t="shared" si="109"/>
        <v>0</v>
      </c>
      <c r="X120" s="46">
        <f t="shared" si="110"/>
        <v>0</v>
      </c>
      <c r="Y120" s="46">
        <f t="shared" si="111"/>
        <v>0</v>
      </c>
      <c r="Z120" s="4"/>
      <c r="AA120" s="27">
        <f t="shared" si="112"/>
        <v>0</v>
      </c>
      <c r="AB120" s="27">
        <f t="shared" si="113"/>
        <v>0</v>
      </c>
      <c r="AC120" s="27">
        <f t="shared" si="114"/>
        <v>0</v>
      </c>
      <c r="AD120" s="27">
        <f t="shared" si="115"/>
        <v>0</v>
      </c>
      <c r="AE120" s="27">
        <f t="shared" si="116"/>
        <v>0</v>
      </c>
      <c r="AF120" s="27">
        <f t="shared" si="117"/>
        <v>0</v>
      </c>
      <c r="AG120" s="27">
        <f t="shared" si="118"/>
        <v>0</v>
      </c>
      <c r="AH120" s="27">
        <f t="shared" si="119"/>
        <v>0</v>
      </c>
      <c r="AI120" s="27">
        <f t="shared" si="120"/>
        <v>0</v>
      </c>
      <c r="AJ120" s="27">
        <f t="shared" si="121"/>
        <v>0</v>
      </c>
      <c r="AK120" s="27">
        <f t="shared" si="122"/>
        <v>0</v>
      </c>
      <c r="AL120" s="27">
        <f t="shared" si="123"/>
        <v>0</v>
      </c>
      <c r="AM120" s="4"/>
      <c r="AN120" s="4">
        <f>'Ward Details'!P19</f>
        <v>0</v>
      </c>
      <c r="AO120" s="4">
        <f>'Ward Details'!R19</f>
        <v>0</v>
      </c>
      <c r="AP120" s="4"/>
      <c r="AQ120" s="105">
        <f t="shared" si="124"/>
        <v>0</v>
      </c>
      <c r="AR120" s="105">
        <f t="shared" si="125"/>
        <v>0</v>
      </c>
      <c r="AS120" s="105">
        <f t="shared" si="125"/>
        <v>0</v>
      </c>
      <c r="AT120" s="105">
        <f t="shared" si="126"/>
        <v>0</v>
      </c>
      <c r="AU120" s="105">
        <f t="shared" si="127"/>
        <v>0</v>
      </c>
      <c r="AV120" s="105">
        <f t="shared" si="128"/>
        <v>0</v>
      </c>
      <c r="AW120" s="105">
        <f t="shared" si="128"/>
        <v>0</v>
      </c>
      <c r="AX120" s="105">
        <f t="shared" si="129"/>
        <v>0</v>
      </c>
      <c r="AY120" s="105">
        <f t="shared" si="130"/>
        <v>0</v>
      </c>
      <c r="AZ120" s="105">
        <f t="shared" si="130"/>
        <v>0</v>
      </c>
      <c r="BA120" s="105">
        <f t="shared" si="131"/>
        <v>0</v>
      </c>
      <c r="BB120" s="105">
        <f t="shared" si="131"/>
        <v>0</v>
      </c>
    </row>
    <row r="121" spans="1:54" s="32" customFormat="1" ht="12.75" hidden="1">
      <c r="A121" s="31" t="str">
        <f>'PPM Current'!A20</f>
        <v>Ward 14</v>
      </c>
      <c r="B121" s="27">
        <f>'Estimated teams by TGR'!M18</f>
        <v>0</v>
      </c>
      <c r="C121" s="46">
        <f t="shared" si="96"/>
        <v>0.2</v>
      </c>
      <c r="D121" s="228">
        <f t="shared" si="97"/>
        <v>0</v>
      </c>
      <c r="E121" s="106">
        <f t="shared" si="87"/>
        <v>0</v>
      </c>
      <c r="F121" s="106">
        <f t="shared" si="88"/>
        <v>0</v>
      </c>
      <c r="G121" s="20"/>
      <c r="H121" s="20">
        <f t="shared" si="98"/>
        <v>0.5</v>
      </c>
      <c r="I121" s="20">
        <f t="shared" si="99"/>
        <v>0.5</v>
      </c>
      <c r="J121" s="20"/>
      <c r="K121" s="4">
        <f t="shared" si="93"/>
        <v>0</v>
      </c>
      <c r="L121" s="4">
        <f t="shared" si="94"/>
        <v>0</v>
      </c>
      <c r="M121" s="4"/>
      <c r="N121" s="46">
        <f t="shared" si="100"/>
        <v>0</v>
      </c>
      <c r="O121" s="46">
        <f t="shared" si="101"/>
        <v>0.78</v>
      </c>
      <c r="P121" s="46">
        <f t="shared" si="102"/>
        <v>0</v>
      </c>
      <c r="Q121" s="46">
        <f t="shared" si="103"/>
        <v>0</v>
      </c>
      <c r="R121" s="46">
        <f t="shared" si="104"/>
        <v>0</v>
      </c>
      <c r="S121" s="46">
        <f t="shared" si="105"/>
        <v>0.05</v>
      </c>
      <c r="T121" s="46">
        <f t="shared" si="106"/>
        <v>1</v>
      </c>
      <c r="U121" s="46">
        <f t="shared" si="107"/>
        <v>0</v>
      </c>
      <c r="V121" s="46">
        <f t="shared" si="108"/>
        <v>0.17</v>
      </c>
      <c r="W121" s="46">
        <f t="shared" si="109"/>
        <v>0</v>
      </c>
      <c r="X121" s="46">
        <f t="shared" si="110"/>
        <v>0</v>
      </c>
      <c r="Y121" s="46">
        <f t="shared" si="111"/>
        <v>0</v>
      </c>
      <c r="Z121" s="4"/>
      <c r="AA121" s="27">
        <f t="shared" si="112"/>
        <v>0</v>
      </c>
      <c r="AB121" s="27">
        <f t="shared" si="113"/>
        <v>0</v>
      </c>
      <c r="AC121" s="27">
        <f t="shared" si="114"/>
        <v>0</v>
      </c>
      <c r="AD121" s="27">
        <f t="shared" si="115"/>
        <v>0</v>
      </c>
      <c r="AE121" s="27">
        <f t="shared" si="116"/>
        <v>0</v>
      </c>
      <c r="AF121" s="27">
        <f t="shared" si="117"/>
        <v>0</v>
      </c>
      <c r="AG121" s="27">
        <f t="shared" si="118"/>
        <v>0</v>
      </c>
      <c r="AH121" s="27">
        <f t="shared" si="119"/>
        <v>0</v>
      </c>
      <c r="AI121" s="27">
        <f t="shared" si="120"/>
        <v>0</v>
      </c>
      <c r="AJ121" s="27">
        <f t="shared" si="121"/>
        <v>0</v>
      </c>
      <c r="AK121" s="27">
        <f t="shared" si="122"/>
        <v>0</v>
      </c>
      <c r="AL121" s="27">
        <f t="shared" si="123"/>
        <v>0</v>
      </c>
      <c r="AM121" s="4"/>
      <c r="AN121" s="4">
        <f>'Ward Details'!P20</f>
        <v>0</v>
      </c>
      <c r="AO121" s="4">
        <f>'Ward Details'!R20</f>
        <v>0</v>
      </c>
      <c r="AP121" s="4"/>
      <c r="AQ121" s="105">
        <f t="shared" si="124"/>
        <v>0</v>
      </c>
      <c r="AR121" s="105">
        <f t="shared" si="125"/>
        <v>0</v>
      </c>
      <c r="AS121" s="105">
        <f t="shared" si="125"/>
        <v>0</v>
      </c>
      <c r="AT121" s="105">
        <f t="shared" si="126"/>
        <v>0</v>
      </c>
      <c r="AU121" s="105">
        <f t="shared" si="127"/>
        <v>0</v>
      </c>
      <c r="AV121" s="105">
        <f t="shared" si="128"/>
        <v>0</v>
      </c>
      <c r="AW121" s="105">
        <f t="shared" si="128"/>
        <v>0</v>
      </c>
      <c r="AX121" s="105">
        <f t="shared" si="129"/>
        <v>0</v>
      </c>
      <c r="AY121" s="105">
        <f t="shared" si="130"/>
        <v>0</v>
      </c>
      <c r="AZ121" s="105">
        <f t="shared" si="130"/>
        <v>0</v>
      </c>
      <c r="BA121" s="105">
        <f t="shared" si="131"/>
        <v>0</v>
      </c>
      <c r="BB121" s="105">
        <f t="shared" si="131"/>
        <v>0</v>
      </c>
    </row>
    <row r="122" spans="1:54" s="32" customFormat="1" ht="12.75" hidden="1">
      <c r="A122" s="31" t="str">
        <f>'PPM Current'!A21</f>
        <v>Ward 15</v>
      </c>
      <c r="B122" s="27">
        <f>'Estimated teams by TGR'!M19</f>
        <v>0</v>
      </c>
      <c r="C122" s="46">
        <f t="shared" si="96"/>
        <v>0.2</v>
      </c>
      <c r="D122" s="228">
        <f t="shared" si="97"/>
        <v>0</v>
      </c>
      <c r="E122" s="106">
        <f t="shared" si="87"/>
        <v>0</v>
      </c>
      <c r="F122" s="106">
        <f t="shared" si="88"/>
        <v>0</v>
      </c>
      <c r="G122" s="20"/>
      <c r="H122" s="20">
        <f t="shared" si="98"/>
        <v>0.5</v>
      </c>
      <c r="I122" s="20">
        <f t="shared" si="99"/>
        <v>0.5</v>
      </c>
      <c r="J122" s="20"/>
      <c r="K122" s="4">
        <f t="shared" si="93"/>
        <v>0</v>
      </c>
      <c r="L122" s="4">
        <f t="shared" si="94"/>
        <v>0</v>
      </c>
      <c r="M122" s="4"/>
      <c r="N122" s="46">
        <f t="shared" si="100"/>
        <v>0</v>
      </c>
      <c r="O122" s="46">
        <f t="shared" si="101"/>
        <v>0.78</v>
      </c>
      <c r="P122" s="46">
        <f t="shared" si="102"/>
        <v>0</v>
      </c>
      <c r="Q122" s="46">
        <f t="shared" si="103"/>
        <v>0</v>
      </c>
      <c r="R122" s="46">
        <f t="shared" si="104"/>
        <v>0</v>
      </c>
      <c r="S122" s="46">
        <f t="shared" si="105"/>
        <v>0.05</v>
      </c>
      <c r="T122" s="46">
        <f t="shared" si="106"/>
        <v>1</v>
      </c>
      <c r="U122" s="46">
        <f t="shared" si="107"/>
        <v>0</v>
      </c>
      <c r="V122" s="46">
        <f t="shared" si="108"/>
        <v>0.17</v>
      </c>
      <c r="W122" s="46">
        <f t="shared" si="109"/>
        <v>0</v>
      </c>
      <c r="X122" s="46">
        <f t="shared" si="110"/>
        <v>0</v>
      </c>
      <c r="Y122" s="46">
        <f t="shared" si="111"/>
        <v>0</v>
      </c>
      <c r="Z122" s="4"/>
      <c r="AA122" s="27">
        <f t="shared" si="112"/>
        <v>0</v>
      </c>
      <c r="AB122" s="27">
        <f t="shared" si="113"/>
        <v>0</v>
      </c>
      <c r="AC122" s="27">
        <f t="shared" si="114"/>
        <v>0</v>
      </c>
      <c r="AD122" s="27">
        <f t="shared" si="115"/>
        <v>0</v>
      </c>
      <c r="AE122" s="27">
        <f t="shared" si="116"/>
        <v>0</v>
      </c>
      <c r="AF122" s="27">
        <f t="shared" si="117"/>
        <v>0</v>
      </c>
      <c r="AG122" s="27">
        <f t="shared" si="118"/>
        <v>0</v>
      </c>
      <c r="AH122" s="27">
        <f t="shared" si="119"/>
        <v>0</v>
      </c>
      <c r="AI122" s="27">
        <f t="shared" si="120"/>
        <v>0</v>
      </c>
      <c r="AJ122" s="27">
        <f t="shared" si="121"/>
        <v>0</v>
      </c>
      <c r="AK122" s="27">
        <f t="shared" si="122"/>
        <v>0</v>
      </c>
      <c r="AL122" s="27">
        <f t="shared" si="123"/>
        <v>0</v>
      </c>
      <c r="AM122" s="4"/>
      <c r="AN122" s="4">
        <f>'Ward Details'!P21</f>
        <v>0</v>
      </c>
      <c r="AO122" s="4">
        <f>'Ward Details'!R21</f>
        <v>0</v>
      </c>
      <c r="AP122" s="4"/>
      <c r="AQ122" s="105">
        <f t="shared" si="124"/>
        <v>0</v>
      </c>
      <c r="AR122" s="105">
        <f t="shared" si="125"/>
        <v>0</v>
      </c>
      <c r="AS122" s="105">
        <f t="shared" si="125"/>
        <v>0</v>
      </c>
      <c r="AT122" s="105">
        <f t="shared" si="126"/>
        <v>0</v>
      </c>
      <c r="AU122" s="105">
        <f t="shared" si="127"/>
        <v>0</v>
      </c>
      <c r="AV122" s="105">
        <f t="shared" si="128"/>
        <v>0</v>
      </c>
      <c r="AW122" s="105">
        <f t="shared" si="128"/>
        <v>0</v>
      </c>
      <c r="AX122" s="105">
        <f t="shared" si="129"/>
        <v>0</v>
      </c>
      <c r="AY122" s="105">
        <f t="shared" si="130"/>
        <v>0</v>
      </c>
      <c r="AZ122" s="105">
        <f t="shared" si="130"/>
        <v>0</v>
      </c>
      <c r="BA122" s="105">
        <f t="shared" si="131"/>
        <v>0</v>
      </c>
      <c r="BB122" s="105">
        <f t="shared" si="131"/>
        <v>0</v>
      </c>
    </row>
    <row r="123" spans="1:54" s="32" customFormat="1" ht="12.75" hidden="1">
      <c r="A123" s="31" t="str">
        <f>'PPM Current'!A22</f>
        <v>Ward 16</v>
      </c>
      <c r="B123" s="27">
        <f>'Estimated teams by TGR'!M20</f>
        <v>0</v>
      </c>
      <c r="C123" s="46">
        <f t="shared" si="96"/>
        <v>0.2</v>
      </c>
      <c r="D123" s="228">
        <f t="shared" si="97"/>
        <v>0</v>
      </c>
      <c r="E123" s="106">
        <f t="shared" si="87"/>
        <v>0</v>
      </c>
      <c r="F123" s="106">
        <f t="shared" si="88"/>
        <v>0</v>
      </c>
      <c r="G123" s="20"/>
      <c r="H123" s="20">
        <f t="shared" si="98"/>
        <v>0.5</v>
      </c>
      <c r="I123" s="20">
        <f t="shared" si="99"/>
        <v>0.5</v>
      </c>
      <c r="J123" s="20"/>
      <c r="K123" s="4">
        <f t="shared" si="93"/>
        <v>0</v>
      </c>
      <c r="L123" s="4">
        <f t="shared" si="94"/>
        <v>0</v>
      </c>
      <c r="M123" s="4"/>
      <c r="N123" s="46">
        <f t="shared" si="100"/>
        <v>0</v>
      </c>
      <c r="O123" s="46">
        <f t="shared" si="101"/>
        <v>0.78</v>
      </c>
      <c r="P123" s="46">
        <f t="shared" si="102"/>
        <v>0</v>
      </c>
      <c r="Q123" s="46">
        <f t="shared" si="103"/>
        <v>0</v>
      </c>
      <c r="R123" s="46">
        <f t="shared" si="104"/>
        <v>0</v>
      </c>
      <c r="S123" s="46">
        <f t="shared" si="105"/>
        <v>0.05</v>
      </c>
      <c r="T123" s="46">
        <f t="shared" si="106"/>
        <v>1</v>
      </c>
      <c r="U123" s="46">
        <f t="shared" si="107"/>
        <v>0</v>
      </c>
      <c r="V123" s="46">
        <f t="shared" si="108"/>
        <v>0.17</v>
      </c>
      <c r="W123" s="46">
        <f t="shared" si="109"/>
        <v>0</v>
      </c>
      <c r="X123" s="46">
        <f t="shared" si="110"/>
        <v>0</v>
      </c>
      <c r="Y123" s="46">
        <f t="shared" si="111"/>
        <v>0</v>
      </c>
      <c r="Z123" s="4"/>
      <c r="AA123" s="27">
        <f t="shared" si="112"/>
        <v>0</v>
      </c>
      <c r="AB123" s="27">
        <f t="shared" si="113"/>
        <v>0</v>
      </c>
      <c r="AC123" s="27">
        <f t="shared" si="114"/>
        <v>0</v>
      </c>
      <c r="AD123" s="27">
        <f t="shared" si="115"/>
        <v>0</v>
      </c>
      <c r="AE123" s="27">
        <f t="shared" si="116"/>
        <v>0</v>
      </c>
      <c r="AF123" s="27">
        <f t="shared" si="117"/>
        <v>0</v>
      </c>
      <c r="AG123" s="27">
        <f t="shared" si="118"/>
        <v>0</v>
      </c>
      <c r="AH123" s="27">
        <f t="shared" si="119"/>
        <v>0</v>
      </c>
      <c r="AI123" s="27">
        <f t="shared" si="120"/>
        <v>0</v>
      </c>
      <c r="AJ123" s="27">
        <f t="shared" si="121"/>
        <v>0</v>
      </c>
      <c r="AK123" s="27">
        <f t="shared" si="122"/>
        <v>0</v>
      </c>
      <c r="AL123" s="27">
        <f t="shared" si="123"/>
        <v>0</v>
      </c>
      <c r="AM123" s="4"/>
      <c r="AN123" s="4">
        <f>'Ward Details'!P22</f>
        <v>0</v>
      </c>
      <c r="AO123" s="4">
        <f>'Ward Details'!R22</f>
        <v>0</v>
      </c>
      <c r="AP123" s="4"/>
      <c r="AQ123" s="105">
        <f t="shared" si="124"/>
        <v>0</v>
      </c>
      <c r="AR123" s="105">
        <f t="shared" si="125"/>
        <v>0</v>
      </c>
      <c r="AS123" s="105">
        <f t="shared" si="125"/>
        <v>0</v>
      </c>
      <c r="AT123" s="105">
        <f t="shared" si="126"/>
        <v>0</v>
      </c>
      <c r="AU123" s="105">
        <f t="shared" si="127"/>
        <v>0</v>
      </c>
      <c r="AV123" s="105">
        <f t="shared" si="128"/>
        <v>0</v>
      </c>
      <c r="AW123" s="105">
        <f t="shared" si="128"/>
        <v>0</v>
      </c>
      <c r="AX123" s="105">
        <f t="shared" si="129"/>
        <v>0</v>
      </c>
      <c r="AY123" s="105">
        <f t="shared" si="130"/>
        <v>0</v>
      </c>
      <c r="AZ123" s="105">
        <f t="shared" si="130"/>
        <v>0</v>
      </c>
      <c r="BA123" s="105">
        <f t="shared" si="131"/>
        <v>0</v>
      </c>
      <c r="BB123" s="105">
        <f t="shared" si="131"/>
        <v>0</v>
      </c>
    </row>
    <row r="124" spans="1:54" s="32" customFormat="1" ht="12.75" hidden="1">
      <c r="A124" s="31" t="str">
        <f>'PPM Current'!A23</f>
        <v>Ward 17</v>
      </c>
      <c r="B124" s="27">
        <f>'Estimated teams by TGR'!M21</f>
        <v>0</v>
      </c>
      <c r="C124" s="46">
        <f t="shared" si="96"/>
        <v>0.2</v>
      </c>
      <c r="D124" s="228">
        <f t="shared" si="97"/>
        <v>0</v>
      </c>
      <c r="E124" s="106">
        <f t="shared" si="87"/>
        <v>0</v>
      </c>
      <c r="F124" s="106">
        <f t="shared" si="88"/>
        <v>0</v>
      </c>
      <c r="G124" s="20"/>
      <c r="H124" s="20">
        <f t="shared" si="98"/>
        <v>0.5</v>
      </c>
      <c r="I124" s="20">
        <f t="shared" si="99"/>
        <v>0.5</v>
      </c>
      <c r="J124" s="20"/>
      <c r="K124" s="4">
        <f t="shared" si="93"/>
        <v>0</v>
      </c>
      <c r="L124" s="4">
        <f t="shared" si="94"/>
        <v>0</v>
      </c>
      <c r="M124" s="4"/>
      <c r="N124" s="46">
        <f t="shared" si="100"/>
        <v>0</v>
      </c>
      <c r="O124" s="46">
        <f t="shared" si="101"/>
        <v>0.78</v>
      </c>
      <c r="P124" s="46">
        <f t="shared" si="102"/>
        <v>0</v>
      </c>
      <c r="Q124" s="46">
        <f t="shared" si="103"/>
        <v>0</v>
      </c>
      <c r="R124" s="46">
        <f t="shared" si="104"/>
        <v>0</v>
      </c>
      <c r="S124" s="46">
        <f t="shared" si="105"/>
        <v>0.05</v>
      </c>
      <c r="T124" s="46">
        <f t="shared" si="106"/>
        <v>1</v>
      </c>
      <c r="U124" s="46">
        <f t="shared" si="107"/>
        <v>0</v>
      </c>
      <c r="V124" s="46">
        <f t="shared" si="108"/>
        <v>0.17</v>
      </c>
      <c r="W124" s="46">
        <f t="shared" si="109"/>
        <v>0</v>
      </c>
      <c r="X124" s="46">
        <f t="shared" si="110"/>
        <v>0</v>
      </c>
      <c r="Y124" s="46">
        <f t="shared" si="111"/>
        <v>0</v>
      </c>
      <c r="Z124" s="4"/>
      <c r="AA124" s="27">
        <f t="shared" si="112"/>
        <v>0</v>
      </c>
      <c r="AB124" s="27">
        <f t="shared" si="113"/>
        <v>0</v>
      </c>
      <c r="AC124" s="27">
        <f t="shared" si="114"/>
        <v>0</v>
      </c>
      <c r="AD124" s="27">
        <f t="shared" si="115"/>
        <v>0</v>
      </c>
      <c r="AE124" s="27">
        <f t="shared" si="116"/>
        <v>0</v>
      </c>
      <c r="AF124" s="27">
        <f t="shared" si="117"/>
        <v>0</v>
      </c>
      <c r="AG124" s="27">
        <f t="shared" si="118"/>
        <v>0</v>
      </c>
      <c r="AH124" s="27">
        <f t="shared" si="119"/>
        <v>0</v>
      </c>
      <c r="AI124" s="27">
        <f t="shared" si="120"/>
        <v>0</v>
      </c>
      <c r="AJ124" s="27">
        <f t="shared" si="121"/>
        <v>0</v>
      </c>
      <c r="AK124" s="27">
        <f t="shared" si="122"/>
        <v>0</v>
      </c>
      <c r="AL124" s="27">
        <f t="shared" si="123"/>
        <v>0</v>
      </c>
      <c r="AM124" s="4"/>
      <c r="AN124" s="4">
        <f>'Ward Details'!P23</f>
        <v>0</v>
      </c>
      <c r="AO124" s="4">
        <f>'Ward Details'!R23</f>
        <v>0</v>
      </c>
      <c r="AP124" s="4"/>
      <c r="AQ124" s="105">
        <f t="shared" si="124"/>
        <v>0</v>
      </c>
      <c r="AR124" s="105">
        <f t="shared" si="125"/>
        <v>0</v>
      </c>
      <c r="AS124" s="105">
        <f t="shared" si="125"/>
        <v>0</v>
      </c>
      <c r="AT124" s="105">
        <f t="shared" si="126"/>
        <v>0</v>
      </c>
      <c r="AU124" s="105">
        <f t="shared" si="127"/>
        <v>0</v>
      </c>
      <c r="AV124" s="105">
        <f t="shared" si="128"/>
        <v>0</v>
      </c>
      <c r="AW124" s="105">
        <f t="shared" si="128"/>
        <v>0</v>
      </c>
      <c r="AX124" s="105">
        <f t="shared" si="129"/>
        <v>0</v>
      </c>
      <c r="AY124" s="105">
        <f t="shared" si="130"/>
        <v>0</v>
      </c>
      <c r="AZ124" s="105">
        <f t="shared" si="130"/>
        <v>0</v>
      </c>
      <c r="BA124" s="105">
        <f t="shared" si="131"/>
        <v>0</v>
      </c>
      <c r="BB124" s="105">
        <f t="shared" si="131"/>
        <v>0</v>
      </c>
    </row>
    <row r="125" spans="1:54" s="32" customFormat="1" ht="12.75" hidden="1">
      <c r="A125" s="31" t="str">
        <f>'PPM Current'!A24</f>
        <v>Ward 18</v>
      </c>
      <c r="B125" s="27">
        <f>'Estimated teams by TGR'!M22</f>
        <v>0</v>
      </c>
      <c r="C125" s="46">
        <f t="shared" si="96"/>
        <v>0.2</v>
      </c>
      <c r="D125" s="228">
        <f t="shared" si="97"/>
        <v>0</v>
      </c>
      <c r="E125" s="106">
        <f t="shared" si="87"/>
        <v>0</v>
      </c>
      <c r="F125" s="106">
        <f t="shared" si="88"/>
        <v>0</v>
      </c>
      <c r="G125" s="20"/>
      <c r="H125" s="20">
        <f t="shared" si="98"/>
        <v>0.5</v>
      </c>
      <c r="I125" s="20">
        <f t="shared" si="99"/>
        <v>0.5</v>
      </c>
      <c r="J125" s="20"/>
      <c r="K125" s="4">
        <f t="shared" si="93"/>
        <v>0</v>
      </c>
      <c r="L125" s="4">
        <f t="shared" si="94"/>
        <v>0</v>
      </c>
      <c r="M125" s="4"/>
      <c r="N125" s="46">
        <f t="shared" si="100"/>
        <v>0</v>
      </c>
      <c r="O125" s="46">
        <f t="shared" si="101"/>
        <v>0.78</v>
      </c>
      <c r="P125" s="46">
        <f t="shared" si="102"/>
        <v>0</v>
      </c>
      <c r="Q125" s="46">
        <f t="shared" si="103"/>
        <v>0</v>
      </c>
      <c r="R125" s="46">
        <f t="shared" si="104"/>
        <v>0</v>
      </c>
      <c r="S125" s="46">
        <f t="shared" si="105"/>
        <v>0.05</v>
      </c>
      <c r="T125" s="46">
        <f t="shared" si="106"/>
        <v>1</v>
      </c>
      <c r="U125" s="46">
        <f t="shared" si="107"/>
        <v>0</v>
      </c>
      <c r="V125" s="46">
        <f t="shared" si="108"/>
        <v>0.17</v>
      </c>
      <c r="W125" s="46">
        <f t="shared" si="109"/>
        <v>0</v>
      </c>
      <c r="X125" s="46">
        <f t="shared" si="110"/>
        <v>0</v>
      </c>
      <c r="Y125" s="46">
        <f t="shared" si="111"/>
        <v>0</v>
      </c>
      <c r="Z125" s="4"/>
      <c r="AA125" s="27">
        <f t="shared" si="112"/>
        <v>0</v>
      </c>
      <c r="AB125" s="27">
        <f t="shared" si="113"/>
        <v>0</v>
      </c>
      <c r="AC125" s="27">
        <f t="shared" si="114"/>
        <v>0</v>
      </c>
      <c r="AD125" s="27">
        <f t="shared" si="115"/>
        <v>0</v>
      </c>
      <c r="AE125" s="27">
        <f t="shared" si="116"/>
        <v>0</v>
      </c>
      <c r="AF125" s="27">
        <f t="shared" si="117"/>
        <v>0</v>
      </c>
      <c r="AG125" s="27">
        <f t="shared" si="118"/>
        <v>0</v>
      </c>
      <c r="AH125" s="27">
        <f t="shared" si="119"/>
        <v>0</v>
      </c>
      <c r="AI125" s="27">
        <f t="shared" si="120"/>
        <v>0</v>
      </c>
      <c r="AJ125" s="27">
        <f t="shared" si="121"/>
        <v>0</v>
      </c>
      <c r="AK125" s="27">
        <f t="shared" si="122"/>
        <v>0</v>
      </c>
      <c r="AL125" s="27">
        <f t="shared" si="123"/>
        <v>0</v>
      </c>
      <c r="AM125" s="4"/>
      <c r="AN125" s="4">
        <f>'Ward Details'!P24</f>
        <v>0</v>
      </c>
      <c r="AO125" s="4">
        <f>'Ward Details'!R24</f>
        <v>0</v>
      </c>
      <c r="AP125" s="4"/>
      <c r="AQ125" s="105">
        <f t="shared" si="124"/>
        <v>0</v>
      </c>
      <c r="AR125" s="105">
        <f t="shared" si="125"/>
        <v>0</v>
      </c>
      <c r="AS125" s="105">
        <f t="shared" si="125"/>
        <v>0</v>
      </c>
      <c r="AT125" s="105">
        <f t="shared" si="126"/>
        <v>0</v>
      </c>
      <c r="AU125" s="105">
        <f t="shared" si="127"/>
        <v>0</v>
      </c>
      <c r="AV125" s="105">
        <f t="shared" si="128"/>
        <v>0</v>
      </c>
      <c r="AW125" s="105">
        <f t="shared" si="128"/>
        <v>0</v>
      </c>
      <c r="AX125" s="105">
        <f t="shared" si="129"/>
        <v>0</v>
      </c>
      <c r="AY125" s="105">
        <f t="shared" si="130"/>
        <v>0</v>
      </c>
      <c r="AZ125" s="105">
        <f t="shared" si="130"/>
        <v>0</v>
      </c>
      <c r="BA125" s="105">
        <f t="shared" si="131"/>
        <v>0</v>
      </c>
      <c r="BB125" s="105">
        <f t="shared" si="131"/>
        <v>0</v>
      </c>
    </row>
    <row r="126" spans="1:54" s="32" customFormat="1" ht="12.75" hidden="1">
      <c r="A126" s="31" t="str">
        <f>'PPM Current'!A25</f>
        <v>Ward 19</v>
      </c>
      <c r="B126" s="27">
        <f>'Estimated teams by TGR'!M23</f>
        <v>0</v>
      </c>
      <c r="C126" s="46">
        <f t="shared" si="96"/>
        <v>0.2</v>
      </c>
      <c r="D126" s="228">
        <f t="shared" si="97"/>
        <v>0</v>
      </c>
      <c r="E126" s="106">
        <f t="shared" si="87"/>
        <v>0</v>
      </c>
      <c r="F126" s="106">
        <f t="shared" si="88"/>
        <v>0</v>
      </c>
      <c r="G126" s="20"/>
      <c r="H126" s="20">
        <f t="shared" si="98"/>
        <v>0.5</v>
      </c>
      <c r="I126" s="20">
        <f t="shared" si="99"/>
        <v>0.5</v>
      </c>
      <c r="J126" s="20"/>
      <c r="K126" s="4">
        <f t="shared" si="93"/>
        <v>0</v>
      </c>
      <c r="L126" s="4">
        <f t="shared" si="94"/>
        <v>0</v>
      </c>
      <c r="M126" s="4"/>
      <c r="N126" s="46">
        <f t="shared" si="100"/>
        <v>0</v>
      </c>
      <c r="O126" s="46">
        <f t="shared" si="101"/>
        <v>0.78</v>
      </c>
      <c r="P126" s="46">
        <f t="shared" si="102"/>
        <v>0</v>
      </c>
      <c r="Q126" s="46">
        <f t="shared" si="103"/>
        <v>0</v>
      </c>
      <c r="R126" s="46">
        <f t="shared" si="104"/>
        <v>0</v>
      </c>
      <c r="S126" s="46">
        <f t="shared" si="105"/>
        <v>0.05</v>
      </c>
      <c r="T126" s="46">
        <f t="shared" si="106"/>
        <v>1</v>
      </c>
      <c r="U126" s="46">
        <f t="shared" si="107"/>
        <v>0</v>
      </c>
      <c r="V126" s="46">
        <f t="shared" si="108"/>
        <v>0.17</v>
      </c>
      <c r="W126" s="46">
        <f t="shared" si="109"/>
        <v>0</v>
      </c>
      <c r="X126" s="46">
        <f t="shared" si="110"/>
        <v>0</v>
      </c>
      <c r="Y126" s="46">
        <f t="shared" si="111"/>
        <v>0</v>
      </c>
      <c r="Z126" s="4"/>
      <c r="AA126" s="27">
        <f t="shared" si="112"/>
        <v>0</v>
      </c>
      <c r="AB126" s="27">
        <f t="shared" si="113"/>
        <v>0</v>
      </c>
      <c r="AC126" s="27">
        <f t="shared" si="114"/>
        <v>0</v>
      </c>
      <c r="AD126" s="27">
        <f t="shared" si="115"/>
        <v>0</v>
      </c>
      <c r="AE126" s="27">
        <f t="shared" si="116"/>
        <v>0</v>
      </c>
      <c r="AF126" s="27">
        <f t="shared" si="117"/>
        <v>0</v>
      </c>
      <c r="AG126" s="27">
        <f t="shared" si="118"/>
        <v>0</v>
      </c>
      <c r="AH126" s="27">
        <f t="shared" si="119"/>
        <v>0</v>
      </c>
      <c r="AI126" s="27">
        <f t="shared" si="120"/>
        <v>0</v>
      </c>
      <c r="AJ126" s="27">
        <f t="shared" si="121"/>
        <v>0</v>
      </c>
      <c r="AK126" s="27">
        <f t="shared" si="122"/>
        <v>0</v>
      </c>
      <c r="AL126" s="27">
        <f t="shared" si="123"/>
        <v>0</v>
      </c>
      <c r="AM126" s="4"/>
      <c r="AN126" s="4">
        <f>'Ward Details'!P25</f>
        <v>0</v>
      </c>
      <c r="AO126" s="4">
        <f>'Ward Details'!R25</f>
        <v>0</v>
      </c>
      <c r="AP126" s="4"/>
      <c r="AQ126" s="105">
        <f t="shared" si="124"/>
        <v>0</v>
      </c>
      <c r="AR126" s="105">
        <f t="shared" si="125"/>
        <v>0</v>
      </c>
      <c r="AS126" s="105">
        <f t="shared" si="125"/>
        <v>0</v>
      </c>
      <c r="AT126" s="105">
        <f t="shared" si="126"/>
        <v>0</v>
      </c>
      <c r="AU126" s="105">
        <f t="shared" si="127"/>
        <v>0</v>
      </c>
      <c r="AV126" s="105">
        <f t="shared" si="128"/>
        <v>0</v>
      </c>
      <c r="AW126" s="105">
        <f t="shared" si="128"/>
        <v>0</v>
      </c>
      <c r="AX126" s="105">
        <f t="shared" si="129"/>
        <v>0</v>
      </c>
      <c r="AY126" s="105">
        <f t="shared" si="130"/>
        <v>0</v>
      </c>
      <c r="AZ126" s="105">
        <f t="shared" si="130"/>
        <v>0</v>
      </c>
      <c r="BA126" s="105">
        <f t="shared" si="131"/>
        <v>0</v>
      </c>
      <c r="BB126" s="105">
        <f t="shared" si="131"/>
        <v>0</v>
      </c>
    </row>
    <row r="127" spans="1:54" s="32" customFormat="1" ht="12.75" hidden="1">
      <c r="A127" s="31" t="str">
        <f>'PPM Current'!A26</f>
        <v>Ward 20</v>
      </c>
      <c r="B127" s="27">
        <f>'Estimated teams by TGR'!M24</f>
        <v>0</v>
      </c>
      <c r="C127" s="46">
        <f t="shared" si="96"/>
        <v>0.2</v>
      </c>
      <c r="D127" s="228">
        <f t="shared" si="97"/>
        <v>0</v>
      </c>
      <c r="E127" s="106">
        <f t="shared" si="87"/>
        <v>0</v>
      </c>
      <c r="F127" s="106">
        <f t="shared" si="88"/>
        <v>0</v>
      </c>
      <c r="G127" s="20"/>
      <c r="H127" s="20">
        <f t="shared" si="98"/>
        <v>0.5</v>
      </c>
      <c r="I127" s="20">
        <f t="shared" si="99"/>
        <v>0.5</v>
      </c>
      <c r="J127" s="20"/>
      <c r="K127" s="4">
        <f t="shared" si="93"/>
        <v>0</v>
      </c>
      <c r="L127" s="4">
        <f t="shared" si="94"/>
        <v>0</v>
      </c>
      <c r="M127" s="4"/>
      <c r="N127" s="46">
        <f t="shared" si="100"/>
        <v>0</v>
      </c>
      <c r="O127" s="46">
        <f t="shared" si="101"/>
        <v>0.78</v>
      </c>
      <c r="P127" s="46">
        <f t="shared" si="102"/>
        <v>0</v>
      </c>
      <c r="Q127" s="46">
        <f t="shared" si="103"/>
        <v>0</v>
      </c>
      <c r="R127" s="46">
        <f t="shared" si="104"/>
        <v>0</v>
      </c>
      <c r="S127" s="46">
        <f t="shared" si="105"/>
        <v>0.05</v>
      </c>
      <c r="T127" s="46">
        <f t="shared" si="106"/>
        <v>1</v>
      </c>
      <c r="U127" s="46">
        <f t="shared" si="107"/>
        <v>0</v>
      </c>
      <c r="V127" s="46">
        <f t="shared" si="108"/>
        <v>0.17</v>
      </c>
      <c r="W127" s="46">
        <f t="shared" si="109"/>
        <v>0</v>
      </c>
      <c r="X127" s="46">
        <f t="shared" si="110"/>
        <v>0</v>
      </c>
      <c r="Y127" s="46">
        <f t="shared" si="111"/>
        <v>0</v>
      </c>
      <c r="Z127" s="4"/>
      <c r="AA127" s="27">
        <f t="shared" si="112"/>
        <v>0</v>
      </c>
      <c r="AB127" s="27">
        <f t="shared" si="113"/>
        <v>0</v>
      </c>
      <c r="AC127" s="27">
        <f t="shared" si="114"/>
        <v>0</v>
      </c>
      <c r="AD127" s="27">
        <f t="shared" si="115"/>
        <v>0</v>
      </c>
      <c r="AE127" s="27">
        <f t="shared" si="116"/>
        <v>0</v>
      </c>
      <c r="AF127" s="27">
        <f t="shared" si="117"/>
        <v>0</v>
      </c>
      <c r="AG127" s="27">
        <f t="shared" si="118"/>
        <v>0</v>
      </c>
      <c r="AH127" s="27">
        <f t="shared" si="119"/>
        <v>0</v>
      </c>
      <c r="AI127" s="27">
        <f t="shared" si="120"/>
        <v>0</v>
      </c>
      <c r="AJ127" s="27">
        <f t="shared" si="121"/>
        <v>0</v>
      </c>
      <c r="AK127" s="27">
        <f t="shared" si="122"/>
        <v>0</v>
      </c>
      <c r="AL127" s="27">
        <f t="shared" si="123"/>
        <v>0</v>
      </c>
      <c r="AM127" s="4"/>
      <c r="AN127" s="4">
        <f>'Ward Details'!P26</f>
        <v>0</v>
      </c>
      <c r="AO127" s="4">
        <f>'Ward Details'!R26</f>
        <v>0</v>
      </c>
      <c r="AP127" s="4"/>
      <c r="AQ127" s="105">
        <f t="shared" si="124"/>
        <v>0</v>
      </c>
      <c r="AR127" s="105">
        <f t="shared" si="125"/>
        <v>0</v>
      </c>
      <c r="AS127" s="105">
        <f t="shared" si="125"/>
        <v>0</v>
      </c>
      <c r="AT127" s="105">
        <f t="shared" si="126"/>
        <v>0</v>
      </c>
      <c r="AU127" s="105">
        <f t="shared" si="127"/>
        <v>0</v>
      </c>
      <c r="AV127" s="105">
        <f t="shared" si="128"/>
        <v>0</v>
      </c>
      <c r="AW127" s="105">
        <f t="shared" si="128"/>
        <v>0</v>
      </c>
      <c r="AX127" s="105">
        <f t="shared" si="129"/>
        <v>0</v>
      </c>
      <c r="AY127" s="105">
        <f t="shared" si="130"/>
        <v>0</v>
      </c>
      <c r="AZ127" s="105">
        <f t="shared" si="130"/>
        <v>0</v>
      </c>
      <c r="BA127" s="105">
        <f t="shared" si="131"/>
        <v>0</v>
      </c>
      <c r="BB127" s="105">
        <f t="shared" si="131"/>
        <v>0</v>
      </c>
    </row>
    <row r="128" spans="1:54" s="32" customFormat="1" ht="12.75" hidden="1">
      <c r="A128" s="31" t="str">
        <f>'PPM Current'!A27</f>
        <v>Ward 21</v>
      </c>
      <c r="B128" s="27">
        <f>'Estimated teams by TGR'!M25</f>
        <v>0</v>
      </c>
      <c r="C128" s="46">
        <f t="shared" si="96"/>
        <v>0.2</v>
      </c>
      <c r="D128" s="228">
        <f t="shared" si="97"/>
        <v>0</v>
      </c>
      <c r="E128" s="106">
        <f t="shared" si="87"/>
        <v>0</v>
      </c>
      <c r="F128" s="106">
        <f t="shared" si="88"/>
        <v>0</v>
      </c>
      <c r="G128" s="20"/>
      <c r="H128" s="20">
        <f t="shared" si="98"/>
        <v>0.5</v>
      </c>
      <c r="I128" s="20">
        <f t="shared" si="99"/>
        <v>0.5</v>
      </c>
      <c r="J128" s="20"/>
      <c r="K128" s="4">
        <f t="shared" si="93"/>
        <v>0</v>
      </c>
      <c r="L128" s="4">
        <f t="shared" si="94"/>
        <v>0</v>
      </c>
      <c r="M128" s="4"/>
      <c r="N128" s="46">
        <f t="shared" si="100"/>
        <v>0</v>
      </c>
      <c r="O128" s="46">
        <f t="shared" si="101"/>
        <v>0.78</v>
      </c>
      <c r="P128" s="46">
        <f t="shared" si="102"/>
        <v>0</v>
      </c>
      <c r="Q128" s="46">
        <f t="shared" si="103"/>
        <v>0</v>
      </c>
      <c r="R128" s="46">
        <f t="shared" si="104"/>
        <v>0</v>
      </c>
      <c r="S128" s="46">
        <f t="shared" si="105"/>
        <v>0.05</v>
      </c>
      <c r="T128" s="46">
        <f t="shared" si="106"/>
        <v>1</v>
      </c>
      <c r="U128" s="46">
        <f t="shared" si="107"/>
        <v>0</v>
      </c>
      <c r="V128" s="46">
        <f t="shared" si="108"/>
        <v>0.17</v>
      </c>
      <c r="W128" s="46">
        <f t="shared" si="109"/>
        <v>0</v>
      </c>
      <c r="X128" s="46">
        <f t="shared" si="110"/>
        <v>0</v>
      </c>
      <c r="Y128" s="46">
        <f t="shared" si="111"/>
        <v>0</v>
      </c>
      <c r="Z128" s="4"/>
      <c r="AA128" s="27">
        <f t="shared" si="112"/>
        <v>0</v>
      </c>
      <c r="AB128" s="27">
        <f t="shared" si="113"/>
        <v>0</v>
      </c>
      <c r="AC128" s="27">
        <f t="shared" si="114"/>
        <v>0</v>
      </c>
      <c r="AD128" s="27">
        <f t="shared" si="115"/>
        <v>0</v>
      </c>
      <c r="AE128" s="27">
        <f t="shared" si="116"/>
        <v>0</v>
      </c>
      <c r="AF128" s="27">
        <f t="shared" si="117"/>
        <v>0</v>
      </c>
      <c r="AG128" s="27">
        <f t="shared" si="118"/>
        <v>0</v>
      </c>
      <c r="AH128" s="27">
        <f t="shared" si="119"/>
        <v>0</v>
      </c>
      <c r="AI128" s="27">
        <f t="shared" si="120"/>
        <v>0</v>
      </c>
      <c r="AJ128" s="27">
        <f t="shared" si="121"/>
        <v>0</v>
      </c>
      <c r="AK128" s="27">
        <f t="shared" si="122"/>
        <v>0</v>
      </c>
      <c r="AL128" s="27">
        <f t="shared" si="123"/>
        <v>0</v>
      </c>
      <c r="AM128" s="4"/>
      <c r="AN128" s="4">
        <f>'Ward Details'!P27</f>
        <v>0</v>
      </c>
      <c r="AO128" s="4">
        <f>'Ward Details'!R27</f>
        <v>0</v>
      </c>
      <c r="AP128" s="4"/>
      <c r="AQ128" s="105">
        <f t="shared" si="124"/>
        <v>0</v>
      </c>
      <c r="AR128" s="105">
        <f t="shared" si="125"/>
        <v>0</v>
      </c>
      <c r="AS128" s="105">
        <f t="shared" si="125"/>
        <v>0</v>
      </c>
      <c r="AT128" s="105">
        <f t="shared" si="126"/>
        <v>0</v>
      </c>
      <c r="AU128" s="105">
        <f t="shared" si="127"/>
        <v>0</v>
      </c>
      <c r="AV128" s="105">
        <f t="shared" si="128"/>
        <v>0</v>
      </c>
      <c r="AW128" s="105">
        <f t="shared" si="128"/>
        <v>0</v>
      </c>
      <c r="AX128" s="105">
        <f t="shared" si="129"/>
        <v>0</v>
      </c>
      <c r="AY128" s="105">
        <f t="shared" si="130"/>
        <v>0</v>
      </c>
      <c r="AZ128" s="105">
        <f t="shared" si="130"/>
        <v>0</v>
      </c>
      <c r="BA128" s="105">
        <f t="shared" si="131"/>
        <v>0</v>
      </c>
      <c r="BB128" s="105">
        <f t="shared" si="131"/>
        <v>0</v>
      </c>
    </row>
    <row r="129" spans="1:54" s="32" customFormat="1" ht="12.75" hidden="1">
      <c r="A129" s="31" t="str">
        <f>'PPM Current'!A28</f>
        <v>Ward 22</v>
      </c>
      <c r="B129" s="27">
        <f>'Estimated teams by TGR'!M26</f>
        <v>0</v>
      </c>
      <c r="C129" s="46">
        <f t="shared" si="96"/>
        <v>0.2</v>
      </c>
      <c r="D129" s="228">
        <f t="shared" si="97"/>
        <v>0</v>
      </c>
      <c r="E129" s="106">
        <f t="shared" si="87"/>
        <v>0</v>
      </c>
      <c r="F129" s="106">
        <f t="shared" si="88"/>
        <v>0</v>
      </c>
      <c r="G129" s="20"/>
      <c r="H129" s="20">
        <f t="shared" si="98"/>
        <v>0.5</v>
      </c>
      <c r="I129" s="20">
        <f t="shared" si="99"/>
        <v>0.5</v>
      </c>
      <c r="J129" s="20"/>
      <c r="K129" s="4">
        <f t="shared" si="93"/>
        <v>0</v>
      </c>
      <c r="L129" s="4">
        <f t="shared" si="94"/>
        <v>0</v>
      </c>
      <c r="M129" s="4"/>
      <c r="N129" s="46">
        <f t="shared" si="100"/>
        <v>0</v>
      </c>
      <c r="O129" s="46">
        <f t="shared" si="101"/>
        <v>0.78</v>
      </c>
      <c r="P129" s="46">
        <f t="shared" si="102"/>
        <v>0</v>
      </c>
      <c r="Q129" s="46">
        <f t="shared" si="103"/>
        <v>0</v>
      </c>
      <c r="R129" s="46">
        <f t="shared" si="104"/>
        <v>0</v>
      </c>
      <c r="S129" s="46">
        <f t="shared" si="105"/>
        <v>0.05</v>
      </c>
      <c r="T129" s="46">
        <f t="shared" si="106"/>
        <v>1</v>
      </c>
      <c r="U129" s="46">
        <f t="shared" si="107"/>
        <v>0</v>
      </c>
      <c r="V129" s="46">
        <f t="shared" si="108"/>
        <v>0.17</v>
      </c>
      <c r="W129" s="46">
        <f t="shared" si="109"/>
        <v>0</v>
      </c>
      <c r="X129" s="46">
        <f t="shared" si="110"/>
        <v>0</v>
      </c>
      <c r="Y129" s="46">
        <f t="shared" si="111"/>
        <v>0</v>
      </c>
      <c r="Z129" s="4"/>
      <c r="AA129" s="27">
        <f t="shared" si="112"/>
        <v>0</v>
      </c>
      <c r="AB129" s="27">
        <f t="shared" si="113"/>
        <v>0</v>
      </c>
      <c r="AC129" s="27">
        <f t="shared" si="114"/>
        <v>0</v>
      </c>
      <c r="AD129" s="27">
        <f t="shared" si="115"/>
        <v>0</v>
      </c>
      <c r="AE129" s="27">
        <f t="shared" si="116"/>
        <v>0</v>
      </c>
      <c r="AF129" s="27">
        <f t="shared" si="117"/>
        <v>0</v>
      </c>
      <c r="AG129" s="27">
        <f t="shared" si="118"/>
        <v>0</v>
      </c>
      <c r="AH129" s="27">
        <f t="shared" si="119"/>
        <v>0</v>
      </c>
      <c r="AI129" s="27">
        <f t="shared" si="120"/>
        <v>0</v>
      </c>
      <c r="AJ129" s="27">
        <f t="shared" si="121"/>
        <v>0</v>
      </c>
      <c r="AK129" s="27">
        <f t="shared" si="122"/>
        <v>0</v>
      </c>
      <c r="AL129" s="27">
        <f t="shared" si="123"/>
        <v>0</v>
      </c>
      <c r="AM129" s="4"/>
      <c r="AN129" s="4">
        <f>'Ward Details'!P28</f>
        <v>0</v>
      </c>
      <c r="AO129" s="4">
        <f>'Ward Details'!R28</f>
        <v>0</v>
      </c>
      <c r="AP129" s="4"/>
      <c r="AQ129" s="105">
        <f t="shared" si="124"/>
        <v>0</v>
      </c>
      <c r="AR129" s="105">
        <f t="shared" si="125"/>
        <v>0</v>
      </c>
      <c r="AS129" s="105">
        <f t="shared" si="125"/>
        <v>0</v>
      </c>
      <c r="AT129" s="105">
        <f t="shared" si="126"/>
        <v>0</v>
      </c>
      <c r="AU129" s="105">
        <f t="shared" si="127"/>
        <v>0</v>
      </c>
      <c r="AV129" s="105">
        <f t="shared" si="128"/>
        <v>0</v>
      </c>
      <c r="AW129" s="105">
        <f t="shared" si="128"/>
        <v>0</v>
      </c>
      <c r="AX129" s="105">
        <f t="shared" si="129"/>
        <v>0</v>
      </c>
      <c r="AY129" s="105">
        <f t="shared" si="130"/>
        <v>0</v>
      </c>
      <c r="AZ129" s="105">
        <f t="shared" si="130"/>
        <v>0</v>
      </c>
      <c r="BA129" s="105">
        <f t="shared" si="131"/>
        <v>0</v>
      </c>
      <c r="BB129" s="105">
        <f t="shared" si="131"/>
        <v>0</v>
      </c>
    </row>
    <row r="130" spans="1:54" s="32" customFormat="1" ht="12.75" hidden="1">
      <c r="A130" s="31" t="str">
        <f>'PPM Current'!A29</f>
        <v>Ward 23</v>
      </c>
      <c r="B130" s="27">
        <f>'Estimated teams by TGR'!M27</f>
        <v>0</v>
      </c>
      <c r="C130" s="46">
        <f t="shared" si="96"/>
        <v>0.2</v>
      </c>
      <c r="D130" s="228">
        <f t="shared" si="97"/>
        <v>0</v>
      </c>
      <c r="E130" s="106">
        <f t="shared" si="87"/>
        <v>0</v>
      </c>
      <c r="F130" s="106">
        <f t="shared" si="88"/>
        <v>0</v>
      </c>
      <c r="G130" s="20"/>
      <c r="H130" s="20">
        <f t="shared" si="98"/>
        <v>0.5</v>
      </c>
      <c r="I130" s="20">
        <f t="shared" si="99"/>
        <v>0.5</v>
      </c>
      <c r="J130" s="20"/>
      <c r="K130" s="4">
        <f t="shared" si="93"/>
        <v>0</v>
      </c>
      <c r="L130" s="4">
        <f t="shared" si="94"/>
        <v>0</v>
      </c>
      <c r="M130" s="4"/>
      <c r="N130" s="46">
        <f t="shared" si="100"/>
        <v>0</v>
      </c>
      <c r="O130" s="46">
        <f t="shared" si="101"/>
        <v>0.78</v>
      </c>
      <c r="P130" s="46">
        <f t="shared" si="102"/>
        <v>0</v>
      </c>
      <c r="Q130" s="46">
        <f t="shared" si="103"/>
        <v>0</v>
      </c>
      <c r="R130" s="46">
        <f t="shared" si="104"/>
        <v>0</v>
      </c>
      <c r="S130" s="46">
        <f t="shared" si="105"/>
        <v>0.05</v>
      </c>
      <c r="T130" s="46">
        <f t="shared" si="106"/>
        <v>1</v>
      </c>
      <c r="U130" s="46">
        <f t="shared" si="107"/>
        <v>0</v>
      </c>
      <c r="V130" s="46">
        <f t="shared" si="108"/>
        <v>0.17</v>
      </c>
      <c r="W130" s="46">
        <f t="shared" si="109"/>
        <v>0</v>
      </c>
      <c r="X130" s="46">
        <f t="shared" si="110"/>
        <v>0</v>
      </c>
      <c r="Y130" s="46">
        <f t="shared" si="111"/>
        <v>0</v>
      </c>
      <c r="Z130" s="4"/>
      <c r="AA130" s="27">
        <f t="shared" si="112"/>
        <v>0</v>
      </c>
      <c r="AB130" s="27">
        <f t="shared" si="113"/>
        <v>0</v>
      </c>
      <c r="AC130" s="27">
        <f t="shared" si="114"/>
        <v>0</v>
      </c>
      <c r="AD130" s="27">
        <f t="shared" si="115"/>
        <v>0</v>
      </c>
      <c r="AE130" s="27">
        <f t="shared" si="116"/>
        <v>0</v>
      </c>
      <c r="AF130" s="27">
        <f t="shared" si="117"/>
        <v>0</v>
      </c>
      <c r="AG130" s="27">
        <f t="shared" si="118"/>
        <v>0</v>
      </c>
      <c r="AH130" s="27">
        <f t="shared" si="119"/>
        <v>0</v>
      </c>
      <c r="AI130" s="27">
        <f t="shared" si="120"/>
        <v>0</v>
      </c>
      <c r="AJ130" s="27">
        <f t="shared" si="121"/>
        <v>0</v>
      </c>
      <c r="AK130" s="27">
        <f t="shared" si="122"/>
        <v>0</v>
      </c>
      <c r="AL130" s="27">
        <f t="shared" si="123"/>
        <v>0</v>
      </c>
      <c r="AM130" s="4"/>
      <c r="AN130" s="4">
        <f>'Ward Details'!P29</f>
        <v>0</v>
      </c>
      <c r="AO130" s="4">
        <f>'Ward Details'!R29</f>
        <v>0</v>
      </c>
      <c r="AP130" s="4"/>
      <c r="AQ130" s="105">
        <f t="shared" si="124"/>
        <v>0</v>
      </c>
      <c r="AR130" s="105">
        <f t="shared" si="125"/>
        <v>0</v>
      </c>
      <c r="AS130" s="105">
        <f t="shared" si="125"/>
        <v>0</v>
      </c>
      <c r="AT130" s="105">
        <f t="shared" si="126"/>
        <v>0</v>
      </c>
      <c r="AU130" s="105">
        <f t="shared" si="127"/>
        <v>0</v>
      </c>
      <c r="AV130" s="105">
        <f t="shared" si="128"/>
        <v>0</v>
      </c>
      <c r="AW130" s="105">
        <f t="shared" si="128"/>
        <v>0</v>
      </c>
      <c r="AX130" s="105">
        <f t="shared" si="129"/>
        <v>0</v>
      </c>
      <c r="AY130" s="105">
        <f t="shared" si="130"/>
        <v>0</v>
      </c>
      <c r="AZ130" s="105">
        <f t="shared" si="130"/>
        <v>0</v>
      </c>
      <c r="BA130" s="105">
        <f t="shared" si="131"/>
        <v>0</v>
      </c>
      <c r="BB130" s="105">
        <f t="shared" si="131"/>
        <v>0</v>
      </c>
    </row>
    <row r="131" spans="1:54" s="32" customFormat="1" ht="12.75" hidden="1">
      <c r="A131" s="31" t="str">
        <f>'PPM Current'!A30</f>
        <v>Ward 24</v>
      </c>
      <c r="B131" s="27">
        <f>'Estimated teams by TGR'!M28</f>
        <v>0</v>
      </c>
      <c r="C131" s="46">
        <f t="shared" si="96"/>
        <v>0.2</v>
      </c>
      <c r="D131" s="228">
        <f t="shared" si="97"/>
        <v>0</v>
      </c>
      <c r="E131" s="106">
        <f t="shared" si="87"/>
        <v>0</v>
      </c>
      <c r="F131" s="106">
        <f t="shared" si="88"/>
        <v>0</v>
      </c>
      <c r="G131" s="20"/>
      <c r="H131" s="20">
        <f t="shared" si="98"/>
        <v>0.5</v>
      </c>
      <c r="I131" s="20">
        <f t="shared" si="99"/>
        <v>0.5</v>
      </c>
      <c r="J131" s="20"/>
      <c r="K131" s="4">
        <f t="shared" si="93"/>
        <v>0</v>
      </c>
      <c r="L131" s="4">
        <f t="shared" si="94"/>
        <v>0</v>
      </c>
      <c r="M131" s="4"/>
      <c r="N131" s="46">
        <f t="shared" si="100"/>
        <v>0</v>
      </c>
      <c r="O131" s="46">
        <f t="shared" si="101"/>
        <v>0.78</v>
      </c>
      <c r="P131" s="46">
        <f t="shared" si="102"/>
        <v>0</v>
      </c>
      <c r="Q131" s="46">
        <f t="shared" si="103"/>
        <v>0</v>
      </c>
      <c r="R131" s="46">
        <f t="shared" si="104"/>
        <v>0</v>
      </c>
      <c r="S131" s="46">
        <f t="shared" si="105"/>
        <v>0.05</v>
      </c>
      <c r="T131" s="46">
        <f t="shared" si="106"/>
        <v>1</v>
      </c>
      <c r="U131" s="46">
        <f t="shared" si="107"/>
        <v>0</v>
      </c>
      <c r="V131" s="46">
        <f t="shared" si="108"/>
        <v>0.17</v>
      </c>
      <c r="W131" s="46">
        <f t="shared" si="109"/>
        <v>0</v>
      </c>
      <c r="X131" s="46">
        <f t="shared" si="110"/>
        <v>0</v>
      </c>
      <c r="Y131" s="46">
        <f t="shared" si="111"/>
        <v>0</v>
      </c>
      <c r="Z131" s="4"/>
      <c r="AA131" s="27">
        <f t="shared" si="112"/>
        <v>0</v>
      </c>
      <c r="AB131" s="27">
        <f t="shared" si="113"/>
        <v>0</v>
      </c>
      <c r="AC131" s="27">
        <f t="shared" si="114"/>
        <v>0</v>
      </c>
      <c r="AD131" s="27">
        <f t="shared" si="115"/>
        <v>0</v>
      </c>
      <c r="AE131" s="27">
        <f t="shared" si="116"/>
        <v>0</v>
      </c>
      <c r="AF131" s="27">
        <f t="shared" si="117"/>
        <v>0</v>
      </c>
      <c r="AG131" s="27">
        <f t="shared" si="118"/>
        <v>0</v>
      </c>
      <c r="AH131" s="27">
        <f t="shared" si="119"/>
        <v>0</v>
      </c>
      <c r="AI131" s="27">
        <f t="shared" si="120"/>
        <v>0</v>
      </c>
      <c r="AJ131" s="27">
        <f t="shared" si="121"/>
        <v>0</v>
      </c>
      <c r="AK131" s="27">
        <f t="shared" si="122"/>
        <v>0</v>
      </c>
      <c r="AL131" s="27">
        <f t="shared" si="123"/>
        <v>0</v>
      </c>
      <c r="AM131" s="4"/>
      <c r="AN131" s="4">
        <f>'Ward Details'!P30</f>
        <v>0</v>
      </c>
      <c r="AO131" s="4">
        <f>'Ward Details'!R30</f>
        <v>0</v>
      </c>
      <c r="AP131" s="4"/>
      <c r="AQ131" s="105">
        <f t="shared" si="124"/>
        <v>0</v>
      </c>
      <c r="AR131" s="105">
        <f t="shared" si="125"/>
        <v>0</v>
      </c>
      <c r="AS131" s="105">
        <f t="shared" si="125"/>
        <v>0</v>
      </c>
      <c r="AT131" s="105">
        <f t="shared" si="126"/>
        <v>0</v>
      </c>
      <c r="AU131" s="105">
        <f t="shared" si="127"/>
        <v>0</v>
      </c>
      <c r="AV131" s="105">
        <f t="shared" si="128"/>
        <v>0</v>
      </c>
      <c r="AW131" s="105">
        <f t="shared" si="128"/>
        <v>0</v>
      </c>
      <c r="AX131" s="105">
        <f t="shared" si="129"/>
        <v>0</v>
      </c>
      <c r="AY131" s="105">
        <f t="shared" si="130"/>
        <v>0</v>
      </c>
      <c r="AZ131" s="105">
        <f t="shared" si="130"/>
        <v>0</v>
      </c>
      <c r="BA131" s="105">
        <f t="shared" si="131"/>
        <v>0</v>
      </c>
      <c r="BB131" s="105">
        <f t="shared" si="131"/>
        <v>0</v>
      </c>
    </row>
    <row r="132" spans="1:54" s="32" customFormat="1" ht="12.75" hidden="1">
      <c r="A132" s="31" t="str">
        <f>'PPM Current'!A31</f>
        <v>Ward 25</v>
      </c>
      <c r="B132" s="27">
        <f>'Estimated teams by TGR'!M29</f>
        <v>0</v>
      </c>
      <c r="C132" s="46">
        <f t="shared" si="96"/>
        <v>0.2</v>
      </c>
      <c r="D132" s="228">
        <f t="shared" si="97"/>
        <v>0</v>
      </c>
      <c r="E132" s="106">
        <f t="shared" si="87"/>
        <v>0</v>
      </c>
      <c r="F132" s="106">
        <f t="shared" si="88"/>
        <v>0</v>
      </c>
      <c r="G132" s="20"/>
      <c r="H132" s="20">
        <f t="shared" si="98"/>
        <v>0.5</v>
      </c>
      <c r="I132" s="20">
        <f t="shared" si="99"/>
        <v>0.5</v>
      </c>
      <c r="J132" s="20"/>
      <c r="K132" s="4">
        <f t="shared" si="93"/>
        <v>0</v>
      </c>
      <c r="L132" s="4">
        <f t="shared" si="94"/>
        <v>0</v>
      </c>
      <c r="M132" s="4"/>
      <c r="N132" s="46">
        <f t="shared" si="100"/>
        <v>0</v>
      </c>
      <c r="O132" s="46">
        <f t="shared" si="101"/>
        <v>0.78</v>
      </c>
      <c r="P132" s="46">
        <f t="shared" si="102"/>
        <v>0</v>
      </c>
      <c r="Q132" s="46">
        <f t="shared" si="103"/>
        <v>0</v>
      </c>
      <c r="R132" s="46">
        <f t="shared" si="104"/>
        <v>0</v>
      </c>
      <c r="S132" s="46">
        <f t="shared" si="105"/>
        <v>0.05</v>
      </c>
      <c r="T132" s="46">
        <f t="shared" si="106"/>
        <v>1</v>
      </c>
      <c r="U132" s="46">
        <f t="shared" si="107"/>
        <v>0</v>
      </c>
      <c r="V132" s="46">
        <f t="shared" si="108"/>
        <v>0.17</v>
      </c>
      <c r="W132" s="46">
        <f t="shared" si="109"/>
        <v>0</v>
      </c>
      <c r="X132" s="46">
        <f t="shared" si="110"/>
        <v>0</v>
      </c>
      <c r="Y132" s="46">
        <f t="shared" si="111"/>
        <v>0</v>
      </c>
      <c r="Z132" s="4"/>
      <c r="AA132" s="27">
        <f t="shared" si="112"/>
        <v>0</v>
      </c>
      <c r="AB132" s="27">
        <f t="shared" si="113"/>
        <v>0</v>
      </c>
      <c r="AC132" s="27">
        <f t="shared" si="114"/>
        <v>0</v>
      </c>
      <c r="AD132" s="27">
        <f t="shared" si="115"/>
        <v>0</v>
      </c>
      <c r="AE132" s="27">
        <f t="shared" si="116"/>
        <v>0</v>
      </c>
      <c r="AF132" s="27">
        <f t="shared" si="117"/>
        <v>0</v>
      </c>
      <c r="AG132" s="27">
        <f t="shared" si="118"/>
        <v>0</v>
      </c>
      <c r="AH132" s="27">
        <f t="shared" si="119"/>
        <v>0</v>
      </c>
      <c r="AI132" s="27">
        <f t="shared" si="120"/>
        <v>0</v>
      </c>
      <c r="AJ132" s="27">
        <f t="shared" si="121"/>
        <v>0</v>
      </c>
      <c r="AK132" s="27">
        <f t="shared" si="122"/>
        <v>0</v>
      </c>
      <c r="AL132" s="27">
        <f t="shared" si="123"/>
        <v>0</v>
      </c>
      <c r="AM132" s="4"/>
      <c r="AN132" s="4">
        <f>'Ward Details'!P31</f>
        <v>0</v>
      </c>
      <c r="AO132" s="4">
        <f>'Ward Details'!R31</f>
        <v>0</v>
      </c>
      <c r="AP132" s="4"/>
      <c r="AQ132" s="105">
        <f t="shared" si="124"/>
        <v>0</v>
      </c>
      <c r="AR132" s="105">
        <f t="shared" si="125"/>
        <v>0</v>
      </c>
      <c r="AS132" s="105">
        <f t="shared" si="125"/>
        <v>0</v>
      </c>
      <c r="AT132" s="105">
        <f t="shared" si="126"/>
        <v>0</v>
      </c>
      <c r="AU132" s="105">
        <f t="shared" si="127"/>
        <v>0</v>
      </c>
      <c r="AV132" s="105">
        <f t="shared" si="128"/>
        <v>0</v>
      </c>
      <c r="AW132" s="105">
        <f t="shared" si="128"/>
        <v>0</v>
      </c>
      <c r="AX132" s="105">
        <f t="shared" si="129"/>
        <v>0</v>
      </c>
      <c r="AY132" s="105">
        <f t="shared" si="130"/>
        <v>0</v>
      </c>
      <c r="AZ132" s="105">
        <f t="shared" si="130"/>
        <v>0</v>
      </c>
      <c r="BA132" s="105">
        <f t="shared" si="131"/>
        <v>0</v>
      </c>
      <c r="BB132" s="105">
        <f t="shared" si="131"/>
        <v>0</v>
      </c>
    </row>
    <row r="133" spans="1:49" ht="12.75" hidden="1">
      <c r="A133" s="36"/>
      <c r="B133" s="222" t="s">
        <v>26</v>
      </c>
      <c r="C133" s="222"/>
      <c r="D133" s="222"/>
      <c r="E133" s="224">
        <f>'Active Participation Info'!H91</f>
        <v>0.56</v>
      </c>
      <c r="F133" s="224">
        <f>'Active Participation Info'!I91</f>
        <v>0.44</v>
      </c>
      <c r="G133" s="3"/>
      <c r="H133" s="3"/>
      <c r="I133" s="3"/>
      <c r="J133" s="3"/>
      <c r="K133" s="23"/>
      <c r="L133" s="23"/>
      <c r="M133" s="3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3"/>
      <c r="AA133" s="6"/>
      <c r="AB133" s="6"/>
      <c r="AC133" s="6"/>
      <c r="AD133" s="6"/>
      <c r="AE133" s="16"/>
      <c r="AF133" s="16"/>
      <c r="AG133" s="16"/>
      <c r="AH133" s="16"/>
      <c r="AI133" s="16"/>
      <c r="AJ133" s="16"/>
      <c r="AK133" s="16"/>
      <c r="AL133" s="16"/>
      <c r="AM133" s="3"/>
      <c r="AN133" s="23"/>
      <c r="AO133" s="23"/>
      <c r="AP133" s="3"/>
      <c r="AQ133" s="24"/>
      <c r="AR133" s="24"/>
      <c r="AS133" s="24"/>
      <c r="AT133" s="24"/>
      <c r="AU133" s="24"/>
      <c r="AV133" s="24"/>
      <c r="AW133" s="24"/>
    </row>
    <row r="134" spans="1:49" ht="12.75" hidden="1">
      <c r="A134" s="36"/>
      <c r="B134" s="3"/>
      <c r="C134" s="3"/>
      <c r="D134" s="3"/>
      <c r="E134" s="4" t="s">
        <v>27</v>
      </c>
      <c r="F134" s="4" t="s">
        <v>28</v>
      </c>
      <c r="G134" s="3"/>
      <c r="H134" s="3"/>
      <c r="I134" s="3"/>
      <c r="J134" s="3"/>
      <c r="K134" s="23"/>
      <c r="L134" s="23"/>
      <c r="M134" s="3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3"/>
      <c r="AA134" s="6"/>
      <c r="AB134" s="6"/>
      <c r="AC134" s="6"/>
      <c r="AD134" s="6"/>
      <c r="AE134" s="16"/>
      <c r="AF134" s="16"/>
      <c r="AG134" s="16"/>
      <c r="AH134" s="16"/>
      <c r="AI134" s="16"/>
      <c r="AJ134" s="16"/>
      <c r="AK134" s="16"/>
      <c r="AL134" s="16"/>
      <c r="AM134" s="3"/>
      <c r="AN134" s="23"/>
      <c r="AO134" s="23"/>
      <c r="AP134" s="3"/>
      <c r="AQ134" s="24"/>
      <c r="AR134" s="24"/>
      <c r="AS134" s="24"/>
      <c r="AT134" s="24"/>
      <c r="AU134" s="24"/>
      <c r="AV134" s="24"/>
      <c r="AW134" s="24"/>
    </row>
    <row r="135" spans="1:49" ht="12.75">
      <c r="A135" s="14"/>
      <c r="B135" s="14"/>
      <c r="C135" s="14"/>
      <c r="D135" s="14"/>
      <c r="E135" s="1"/>
      <c r="F135" s="1"/>
      <c r="G135" s="3"/>
      <c r="H135" s="3"/>
      <c r="I135" s="3"/>
      <c r="J135" s="3"/>
      <c r="K135" s="16"/>
      <c r="L135" s="16"/>
      <c r="M135" s="3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3"/>
      <c r="Z135" s="3"/>
      <c r="AA135" s="6"/>
      <c r="AB135" s="6"/>
      <c r="AC135" s="6"/>
      <c r="AD135" s="6"/>
      <c r="AE135" s="16"/>
      <c r="AF135" s="16"/>
      <c r="AG135" s="16"/>
      <c r="AH135" s="16"/>
      <c r="AI135" s="16"/>
      <c r="AJ135" s="16"/>
      <c r="AK135" s="16"/>
      <c r="AL135" s="16"/>
      <c r="AM135" s="3"/>
      <c r="AN135" s="16"/>
      <c r="AO135" s="16"/>
      <c r="AP135" s="3"/>
      <c r="AQ135" s="6"/>
      <c r="AR135" s="6"/>
      <c r="AS135" s="6"/>
      <c r="AT135" s="6"/>
      <c r="AU135" s="6"/>
      <c r="AV135" s="6"/>
      <c r="AW135" s="6"/>
    </row>
    <row r="136" spans="1:49" ht="15">
      <c r="A136" s="25"/>
      <c r="B136" s="7"/>
      <c r="C136" s="7"/>
      <c r="D136" s="7"/>
      <c r="E136" s="11"/>
      <c r="F136" s="11"/>
      <c r="K136" s="11"/>
      <c r="L136" s="11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AA136" s="10"/>
      <c r="AB136" s="10"/>
      <c r="AC136" s="10"/>
      <c r="AD136" s="10"/>
      <c r="AE136" s="1"/>
      <c r="AF136" s="1"/>
      <c r="AG136" s="1"/>
      <c r="AH136" s="1"/>
      <c r="AI136" s="1"/>
      <c r="AJ136" s="1"/>
      <c r="AK136" s="1"/>
      <c r="AL136" s="1"/>
      <c r="AN136" s="11"/>
      <c r="AO136" s="11"/>
      <c r="AQ136" s="12"/>
      <c r="AR136" s="12"/>
      <c r="AS136" s="12"/>
      <c r="AT136" s="12"/>
      <c r="AU136" s="12"/>
      <c r="AV136" s="12"/>
      <c r="AW136" s="12"/>
    </row>
    <row r="137" spans="1:49" ht="12.75">
      <c r="A137" s="7"/>
      <c r="B137" s="7"/>
      <c r="C137" s="7"/>
      <c r="D137" s="7"/>
      <c r="E137" s="11"/>
      <c r="F137" s="11"/>
      <c r="K137" s="11"/>
      <c r="L137" s="11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AA137" s="10"/>
      <c r="AB137" s="10"/>
      <c r="AC137" s="10"/>
      <c r="AD137" s="10"/>
      <c r="AE137" s="1"/>
      <c r="AF137" s="1"/>
      <c r="AG137" s="1"/>
      <c r="AH137" s="1"/>
      <c r="AI137" s="1"/>
      <c r="AJ137" s="1"/>
      <c r="AK137" s="1"/>
      <c r="AL137" s="1"/>
      <c r="AN137" s="11"/>
      <c r="AO137" s="11"/>
      <c r="AQ137" s="12"/>
      <c r="AR137" s="12"/>
      <c r="AS137" s="12"/>
      <c r="AT137" s="12"/>
      <c r="AU137" s="12"/>
      <c r="AV137" s="12"/>
      <c r="AW137" s="12"/>
    </row>
    <row r="138" spans="5:54" ht="12.75">
      <c r="E138" s="345" t="s">
        <v>17</v>
      </c>
      <c r="F138" s="345"/>
      <c r="H138" s="345" t="s">
        <v>18</v>
      </c>
      <c r="I138" s="345"/>
      <c r="K138" s="345" t="s">
        <v>19</v>
      </c>
      <c r="L138" s="345"/>
      <c r="N138" s="345" t="s">
        <v>199</v>
      </c>
      <c r="O138" s="345"/>
      <c r="P138" s="345"/>
      <c r="Q138" s="345"/>
      <c r="R138" s="345"/>
      <c r="S138" s="345"/>
      <c r="T138" s="345"/>
      <c r="U138" s="345"/>
      <c r="V138" s="345"/>
      <c r="W138" s="345"/>
      <c r="X138" s="345"/>
      <c r="Y138" s="99"/>
      <c r="AA138" s="345" t="s">
        <v>20</v>
      </c>
      <c r="AB138" s="345"/>
      <c r="AC138" s="345"/>
      <c r="AD138" s="345"/>
      <c r="AE138" s="345"/>
      <c r="AF138" s="345"/>
      <c r="AG138" s="345"/>
      <c r="AH138" s="345"/>
      <c r="AI138" s="345"/>
      <c r="AJ138" s="345"/>
      <c r="AK138" s="345"/>
      <c r="AL138" s="99"/>
      <c r="AN138" s="345" t="s">
        <v>21</v>
      </c>
      <c r="AO138" s="345"/>
      <c r="AQ138" s="345" t="s">
        <v>22</v>
      </c>
      <c r="AR138" s="345"/>
      <c r="AS138" s="345"/>
      <c r="AT138" s="345"/>
      <c r="AU138" s="345"/>
      <c r="AV138" s="345"/>
      <c r="AW138" s="345"/>
      <c r="AX138" s="345"/>
      <c r="AY138" s="345"/>
      <c r="AZ138" s="345"/>
      <c r="BA138" s="345"/>
      <c r="BB138" s="345"/>
    </row>
    <row r="139" spans="5:54" ht="12.75">
      <c r="E139" s="346" t="s">
        <v>15</v>
      </c>
      <c r="F139" s="347"/>
      <c r="H139" s="348" t="s">
        <v>13</v>
      </c>
      <c r="I139" s="350"/>
      <c r="K139" s="348" t="s">
        <v>200</v>
      </c>
      <c r="L139" s="350"/>
      <c r="N139" s="348" t="s">
        <v>14</v>
      </c>
      <c r="O139" s="349"/>
      <c r="P139" s="349"/>
      <c r="Q139" s="349"/>
      <c r="R139" s="349"/>
      <c r="S139" s="349"/>
      <c r="T139" s="349"/>
      <c r="U139" s="349"/>
      <c r="V139" s="349"/>
      <c r="W139" s="349"/>
      <c r="X139" s="350"/>
      <c r="Y139" s="99"/>
      <c r="AA139" s="348" t="s">
        <v>16</v>
      </c>
      <c r="AB139" s="349"/>
      <c r="AC139" s="349"/>
      <c r="AD139" s="349"/>
      <c r="AE139" s="349"/>
      <c r="AF139" s="349"/>
      <c r="AG139" s="349"/>
      <c r="AH139" s="349"/>
      <c r="AI139" s="349"/>
      <c r="AJ139" s="349"/>
      <c r="AK139" s="350"/>
      <c r="AL139" s="99"/>
      <c r="AN139" s="348" t="s">
        <v>12</v>
      </c>
      <c r="AO139" s="350"/>
      <c r="AQ139" s="348" t="s">
        <v>11</v>
      </c>
      <c r="AR139" s="349"/>
      <c r="AS139" s="349"/>
      <c r="AT139" s="349"/>
      <c r="AU139" s="349"/>
      <c r="AV139" s="349"/>
      <c r="AW139" s="349"/>
      <c r="AX139" s="349"/>
      <c r="AY139" s="349"/>
      <c r="AZ139" s="349"/>
      <c r="BA139" s="349"/>
      <c r="BB139" s="350"/>
    </row>
    <row r="140" spans="1:54" ht="140.25">
      <c r="A140" s="230" t="s">
        <v>191</v>
      </c>
      <c r="B140" s="43" t="s">
        <v>66</v>
      </c>
      <c r="C140" s="18" t="s">
        <v>63</v>
      </c>
      <c r="D140" s="18" t="s">
        <v>64</v>
      </c>
      <c r="E140" s="18" t="s">
        <v>5</v>
      </c>
      <c r="F140" s="18" t="s">
        <v>6</v>
      </c>
      <c r="G140" s="15"/>
      <c r="H140" s="18" t="s">
        <v>7</v>
      </c>
      <c r="I140" s="18" t="s">
        <v>8</v>
      </c>
      <c r="J140" s="15"/>
      <c r="K140" s="18" t="s">
        <v>7</v>
      </c>
      <c r="L140" s="18" t="s">
        <v>8</v>
      </c>
      <c r="M140" s="15"/>
      <c r="N140" s="90" t="s">
        <v>135</v>
      </c>
      <c r="O140" s="90" t="s">
        <v>134</v>
      </c>
      <c r="P140" s="90" t="s">
        <v>137</v>
      </c>
      <c r="Q140" s="90" t="s">
        <v>136</v>
      </c>
      <c r="R140" s="90" t="s">
        <v>138</v>
      </c>
      <c r="S140" s="90" t="s">
        <v>139</v>
      </c>
      <c r="T140" s="90" t="s">
        <v>140</v>
      </c>
      <c r="U140" s="90" t="s">
        <v>141</v>
      </c>
      <c r="V140" s="90" t="s">
        <v>143</v>
      </c>
      <c r="W140" s="90" t="s">
        <v>144</v>
      </c>
      <c r="X140" s="90" t="s">
        <v>145</v>
      </c>
      <c r="Y140" s="90" t="s">
        <v>146</v>
      </c>
      <c r="Z140" s="15"/>
      <c r="AA140" s="90" t="s">
        <v>135</v>
      </c>
      <c r="AB140" s="90" t="s">
        <v>134</v>
      </c>
      <c r="AC140" s="90" t="s">
        <v>137</v>
      </c>
      <c r="AD140" s="90" t="s">
        <v>136</v>
      </c>
      <c r="AE140" s="90" t="s">
        <v>138</v>
      </c>
      <c r="AF140" s="90" t="s">
        <v>139</v>
      </c>
      <c r="AG140" s="90" t="s">
        <v>140</v>
      </c>
      <c r="AH140" s="90" t="s">
        <v>141</v>
      </c>
      <c r="AI140" s="90" t="s">
        <v>143</v>
      </c>
      <c r="AJ140" s="90" t="s">
        <v>144</v>
      </c>
      <c r="AK140" s="90" t="s">
        <v>145</v>
      </c>
      <c r="AL140" s="90" t="s">
        <v>146</v>
      </c>
      <c r="AM140" s="15"/>
      <c r="AN140" s="18" t="s">
        <v>9</v>
      </c>
      <c r="AO140" s="18" t="s">
        <v>10</v>
      </c>
      <c r="AP140" s="15"/>
      <c r="AQ140" s="90" t="s">
        <v>135</v>
      </c>
      <c r="AR140" s="90" t="s">
        <v>134</v>
      </c>
      <c r="AS140" s="90" t="s">
        <v>137</v>
      </c>
      <c r="AT140" s="90" t="s">
        <v>136</v>
      </c>
      <c r="AU140" s="90" t="s">
        <v>138</v>
      </c>
      <c r="AV140" s="90" t="s">
        <v>139</v>
      </c>
      <c r="AW140" s="90" t="s">
        <v>140</v>
      </c>
      <c r="AX140" s="90" t="s">
        <v>141</v>
      </c>
      <c r="AY140" s="90" t="s">
        <v>143</v>
      </c>
      <c r="AZ140" s="90" t="s">
        <v>144</v>
      </c>
      <c r="BA140" s="90" t="s">
        <v>145</v>
      </c>
      <c r="BB140" s="90" t="s">
        <v>146</v>
      </c>
    </row>
    <row r="141" spans="1:54" s="32" customFormat="1" ht="12.75">
      <c r="A141" s="21" t="s">
        <v>0</v>
      </c>
      <c r="B141" s="246">
        <f>'Estimated teams by TGR'!N30</f>
        <v>0</v>
      </c>
      <c r="C141" s="232">
        <f>'Active Participation Info'!D91</f>
        <v>0.1</v>
      </c>
      <c r="D141" s="241">
        <f>B141*(1+C141)</f>
        <v>0</v>
      </c>
      <c r="E141" s="233">
        <f>D141*E$133</f>
        <v>0</v>
      </c>
      <c r="F141" s="233">
        <f>D141*F$133</f>
        <v>0</v>
      </c>
      <c r="G141" s="45"/>
      <c r="H141" s="45">
        <f>'PPM Current'!E104</f>
        <v>0.5</v>
      </c>
      <c r="I141" s="45">
        <f>'PPM Current'!F104</f>
        <v>0.5</v>
      </c>
      <c r="J141" s="45"/>
      <c r="K141" s="45">
        <f>E141*H141</f>
        <v>0</v>
      </c>
      <c r="L141" s="45">
        <f>F141*I141</f>
        <v>0</v>
      </c>
      <c r="M141" s="20"/>
      <c r="N141" s="46">
        <f>'Active Participation Info'!I77</f>
        <v>0</v>
      </c>
      <c r="O141" s="46">
        <f>'Active Participation Info'!I78</f>
        <v>0</v>
      </c>
      <c r="P141" s="46">
        <f>'Active Participation Info'!J77</f>
        <v>0</v>
      </c>
      <c r="Q141" s="46">
        <f>'Active Participation Info'!J78</f>
        <v>0</v>
      </c>
      <c r="R141" s="46">
        <f>'Active Participation Info'!I79</f>
        <v>0</v>
      </c>
      <c r="S141" s="46">
        <f>'Active Participation Info'!I80</f>
        <v>0</v>
      </c>
      <c r="T141" s="46">
        <f>'Active Participation Info'!J79</f>
        <v>0</v>
      </c>
      <c r="U141" s="46">
        <f>'Active Participation Info'!J80</f>
        <v>0</v>
      </c>
      <c r="V141" s="46">
        <f>'Active Participation Info'!I81</f>
        <v>0</v>
      </c>
      <c r="W141" s="46">
        <f>'Active Participation Info'!J81</f>
        <v>0</v>
      </c>
      <c r="X141" s="46">
        <f>'Active Participation Info'!I82</f>
        <v>0</v>
      </c>
      <c r="Y141" s="46">
        <f>'Active Participation Info'!J82</f>
        <v>0</v>
      </c>
      <c r="Z141" s="4"/>
      <c r="AA141" s="27">
        <f>K141*N141</f>
        <v>0</v>
      </c>
      <c r="AB141" s="27">
        <f>K141*O141</f>
        <v>0</v>
      </c>
      <c r="AC141" s="27">
        <f>L141*P141</f>
        <v>0</v>
      </c>
      <c r="AD141" s="27">
        <f>L141*Q141</f>
        <v>0</v>
      </c>
      <c r="AE141" s="27">
        <f>K141*R141</f>
        <v>0</v>
      </c>
      <c r="AF141" s="27">
        <f>K141*S141</f>
        <v>0</v>
      </c>
      <c r="AG141" s="27">
        <f>L141*T141</f>
        <v>0</v>
      </c>
      <c r="AH141" s="27">
        <f>L141*U141</f>
        <v>0</v>
      </c>
      <c r="AI141" s="27">
        <f>K141*V141</f>
        <v>0</v>
      </c>
      <c r="AJ141" s="27">
        <f>L141*W141</f>
        <v>0</v>
      </c>
      <c r="AK141" s="27">
        <f>K141*X141</f>
        <v>0</v>
      </c>
      <c r="AL141" s="27">
        <f>L141*Y141</f>
        <v>0</v>
      </c>
      <c r="AM141" s="4"/>
      <c r="AN141" s="29">
        <f>'Ward Details'!L32</f>
        <v>0</v>
      </c>
      <c r="AO141" s="29">
        <f>'Ward Details'!N32</f>
        <v>0</v>
      </c>
      <c r="AP141" s="4"/>
      <c r="AQ141" s="156">
        <f>AN141-AA141</f>
        <v>0</v>
      </c>
      <c r="AR141" s="156">
        <f>AN141-AB141</f>
        <v>0</v>
      </c>
      <c r="AS141" s="156">
        <f>AO141-AC141</f>
        <v>0</v>
      </c>
      <c r="AT141" s="156">
        <f>AO141-AD141</f>
        <v>0</v>
      </c>
      <c r="AU141" s="156">
        <f>AN141-AE141</f>
        <v>0</v>
      </c>
      <c r="AV141" s="156">
        <f>AN141-AF141</f>
        <v>0</v>
      </c>
      <c r="AW141" s="156">
        <f>AO141-AG141</f>
        <v>0</v>
      </c>
      <c r="AX141" s="156">
        <f>AO141-AH141</f>
        <v>0</v>
      </c>
      <c r="AY141" s="156">
        <f>AN141-AI141</f>
        <v>0</v>
      </c>
      <c r="AZ141" s="156">
        <f>AO141-AJ141</f>
        <v>0</v>
      </c>
      <c r="BA141" s="156">
        <f>AN141-AK141</f>
        <v>0</v>
      </c>
      <c r="BB141" s="156">
        <f>AO141-AL141</f>
        <v>0</v>
      </c>
    </row>
    <row r="142" spans="1:54" s="32" customFormat="1" ht="12.75" hidden="1">
      <c r="A142" s="31" t="str">
        <f>'PPM Current'!A105</f>
        <v>Area 1</v>
      </c>
      <c r="B142" s="106">
        <f>'Estimated teams by TGR'!N5</f>
        <v>0</v>
      </c>
      <c r="C142" s="46">
        <f>C141</f>
        <v>0.1</v>
      </c>
      <c r="D142" s="247">
        <f>B142*(1+C142)</f>
        <v>0</v>
      </c>
      <c r="E142" s="106">
        <f>D142*E$133</f>
        <v>0</v>
      </c>
      <c r="F142" s="106">
        <f>D142*F$133</f>
        <v>0</v>
      </c>
      <c r="G142" s="20"/>
      <c r="H142" s="20">
        <f>H141</f>
        <v>0.5</v>
      </c>
      <c r="I142" s="20">
        <f>I141</f>
        <v>0.5</v>
      </c>
      <c r="J142" s="20"/>
      <c r="K142" s="106">
        <f>E142*H142</f>
        <v>0</v>
      </c>
      <c r="L142" s="106">
        <f aca="true" t="shared" si="132" ref="L142:L165">F142*I142</f>
        <v>0</v>
      </c>
      <c r="M142" s="20"/>
      <c r="N142" s="46">
        <f aca="true" t="shared" si="133" ref="N142:Y143">N141</f>
        <v>0</v>
      </c>
      <c r="O142" s="46">
        <f t="shared" si="133"/>
        <v>0</v>
      </c>
      <c r="P142" s="46">
        <f t="shared" si="133"/>
        <v>0</v>
      </c>
      <c r="Q142" s="46">
        <f t="shared" si="133"/>
        <v>0</v>
      </c>
      <c r="R142" s="46">
        <f t="shared" si="133"/>
        <v>0</v>
      </c>
      <c r="S142" s="46">
        <f t="shared" si="133"/>
        <v>0</v>
      </c>
      <c r="T142" s="46">
        <f t="shared" si="133"/>
        <v>0</v>
      </c>
      <c r="U142" s="46">
        <f t="shared" si="133"/>
        <v>0</v>
      </c>
      <c r="V142" s="46">
        <f t="shared" si="133"/>
        <v>0</v>
      </c>
      <c r="W142" s="46">
        <f t="shared" si="133"/>
        <v>0</v>
      </c>
      <c r="X142" s="46">
        <f t="shared" si="133"/>
        <v>0</v>
      </c>
      <c r="Y142" s="46">
        <f t="shared" si="133"/>
        <v>0</v>
      </c>
      <c r="Z142" s="4"/>
      <c r="AA142" s="27">
        <f aca="true" t="shared" si="134" ref="AA142:AA166">K142*N142</f>
        <v>0</v>
      </c>
      <c r="AB142" s="27">
        <f aca="true" t="shared" si="135" ref="AB142:AB166">K142*O142</f>
        <v>0</v>
      </c>
      <c r="AC142" s="27">
        <f aca="true" t="shared" si="136" ref="AC142:AC166">L142*P142</f>
        <v>0</v>
      </c>
      <c r="AD142" s="27">
        <f aca="true" t="shared" si="137" ref="AD142:AD166">L142*Q142</f>
        <v>0</v>
      </c>
      <c r="AE142" s="27">
        <f aca="true" t="shared" si="138" ref="AE142:AE166">K142*R142</f>
        <v>0</v>
      </c>
      <c r="AF142" s="27">
        <f aca="true" t="shared" si="139" ref="AF142:AF166">K142*S142</f>
        <v>0</v>
      </c>
      <c r="AG142" s="27">
        <f aca="true" t="shared" si="140" ref="AG142:AG166">L142*T142</f>
        <v>0</v>
      </c>
      <c r="AH142" s="27">
        <f aca="true" t="shared" si="141" ref="AH142:AH166">L142*U142</f>
        <v>0</v>
      </c>
      <c r="AI142" s="27">
        <f aca="true" t="shared" si="142" ref="AI142:AI166">K142*V142</f>
        <v>0</v>
      </c>
      <c r="AJ142" s="27">
        <f aca="true" t="shared" si="143" ref="AJ142:AJ166">L142*W142</f>
        <v>0</v>
      </c>
      <c r="AK142" s="27">
        <f aca="true" t="shared" si="144" ref="AK142:AK166">K142*X142</f>
        <v>0</v>
      </c>
      <c r="AL142" s="27">
        <f aca="true" t="shared" si="145" ref="AL142:AL166">L142*Y142</f>
        <v>0</v>
      </c>
      <c r="AM142" s="4"/>
      <c r="AN142" s="20">
        <f>'Ward Details'!L7</f>
        <v>0</v>
      </c>
      <c r="AO142" s="20">
        <f>'Ward Details'!N7</f>
        <v>0</v>
      </c>
      <c r="AP142" s="4"/>
      <c r="AQ142" s="105">
        <f>AN142-AA142</f>
        <v>0</v>
      </c>
      <c r="AR142" s="105">
        <f>AN142-AB142</f>
        <v>0</v>
      </c>
      <c r="AS142" s="105">
        <f>AO142-AC142</f>
        <v>0</v>
      </c>
      <c r="AT142" s="105">
        <f>AO142-AD142</f>
        <v>0</v>
      </c>
      <c r="AU142" s="105">
        <f>AN142-AE142</f>
        <v>0</v>
      </c>
      <c r="AV142" s="105">
        <f>AN142-AF142</f>
        <v>0</v>
      </c>
      <c r="AW142" s="105">
        <f>AO142-AG142</f>
        <v>0</v>
      </c>
      <c r="AX142" s="105">
        <f>AO142-AH142</f>
        <v>0</v>
      </c>
      <c r="AY142" s="105">
        <f>AN142-AI142</f>
        <v>0</v>
      </c>
      <c r="AZ142" s="105">
        <f>AO142-AJ142</f>
        <v>0</v>
      </c>
      <c r="BA142" s="105">
        <f>AN142-AK142</f>
        <v>0</v>
      </c>
      <c r="BB142" s="105">
        <f>AO142-AL142</f>
        <v>0</v>
      </c>
    </row>
    <row r="143" spans="1:54" s="32" customFormat="1" ht="12.75" hidden="1">
      <c r="A143" s="31" t="str">
        <f>'PPM Current'!A106</f>
        <v>Area 2</v>
      </c>
      <c r="B143" s="106">
        <f>'Estimated teams by TGR'!N6</f>
        <v>0</v>
      </c>
      <c r="C143" s="46">
        <f aca="true" t="shared" si="146" ref="C143:C166">C142</f>
        <v>0.1</v>
      </c>
      <c r="D143" s="247">
        <f aca="true" t="shared" si="147" ref="D143:D166">B143*(1+C143)</f>
        <v>0</v>
      </c>
      <c r="E143" s="106">
        <f aca="true" t="shared" si="148" ref="E143:E166">D143*E$133</f>
        <v>0</v>
      </c>
      <c r="F143" s="106">
        <f aca="true" t="shared" si="149" ref="F143:F166">D143*F$133</f>
        <v>0</v>
      </c>
      <c r="G143" s="20"/>
      <c r="H143" s="20">
        <f aca="true" t="shared" si="150" ref="H143:H166">H142</f>
        <v>0.5</v>
      </c>
      <c r="I143" s="20">
        <f aca="true" t="shared" si="151" ref="I143:I166">I142</f>
        <v>0.5</v>
      </c>
      <c r="J143" s="20"/>
      <c r="K143" s="106">
        <f>E143*H143</f>
        <v>0</v>
      </c>
      <c r="L143" s="106">
        <f t="shared" si="132"/>
        <v>0</v>
      </c>
      <c r="M143" s="20"/>
      <c r="N143" s="46">
        <f t="shared" si="133"/>
        <v>0</v>
      </c>
      <c r="O143" s="46">
        <f t="shared" si="133"/>
        <v>0</v>
      </c>
      <c r="P143" s="46">
        <f t="shared" si="133"/>
        <v>0</v>
      </c>
      <c r="Q143" s="46">
        <f t="shared" si="133"/>
        <v>0</v>
      </c>
      <c r="R143" s="46">
        <f t="shared" si="133"/>
        <v>0</v>
      </c>
      <c r="S143" s="46">
        <f t="shared" si="133"/>
        <v>0</v>
      </c>
      <c r="T143" s="46">
        <f t="shared" si="133"/>
        <v>0</v>
      </c>
      <c r="U143" s="46">
        <f t="shared" si="133"/>
        <v>0</v>
      </c>
      <c r="V143" s="46">
        <f t="shared" si="133"/>
        <v>0</v>
      </c>
      <c r="W143" s="46">
        <f t="shared" si="133"/>
        <v>0</v>
      </c>
      <c r="X143" s="46">
        <f t="shared" si="133"/>
        <v>0</v>
      </c>
      <c r="Y143" s="46">
        <f t="shared" si="133"/>
        <v>0</v>
      </c>
      <c r="Z143" s="4"/>
      <c r="AA143" s="27">
        <f t="shared" si="134"/>
        <v>0</v>
      </c>
      <c r="AB143" s="27">
        <f t="shared" si="135"/>
        <v>0</v>
      </c>
      <c r="AC143" s="27">
        <f t="shared" si="136"/>
        <v>0</v>
      </c>
      <c r="AD143" s="27">
        <f t="shared" si="137"/>
        <v>0</v>
      </c>
      <c r="AE143" s="27">
        <f t="shared" si="138"/>
        <v>0</v>
      </c>
      <c r="AF143" s="27">
        <f t="shared" si="139"/>
        <v>0</v>
      </c>
      <c r="AG143" s="27">
        <f t="shared" si="140"/>
        <v>0</v>
      </c>
      <c r="AH143" s="27">
        <f t="shared" si="141"/>
        <v>0</v>
      </c>
      <c r="AI143" s="27">
        <f t="shared" si="142"/>
        <v>0</v>
      </c>
      <c r="AJ143" s="27">
        <f t="shared" si="143"/>
        <v>0</v>
      </c>
      <c r="AK143" s="27">
        <f t="shared" si="144"/>
        <v>0</v>
      </c>
      <c r="AL143" s="27">
        <f t="shared" si="145"/>
        <v>0</v>
      </c>
      <c r="AM143" s="4"/>
      <c r="AN143" s="20">
        <f>'Ward Details'!L8</f>
        <v>0</v>
      </c>
      <c r="AO143" s="20">
        <f>'Ward Details'!N8</f>
        <v>0</v>
      </c>
      <c r="AP143" s="4"/>
      <c r="AQ143" s="105">
        <f aca="true" t="shared" si="152" ref="AQ143:AQ166">AN143-AA143</f>
        <v>0</v>
      </c>
      <c r="AR143" s="105">
        <f aca="true" t="shared" si="153" ref="AR143:AS166">AN143-AB143</f>
        <v>0</v>
      </c>
      <c r="AS143" s="105">
        <f t="shared" si="153"/>
        <v>0</v>
      </c>
      <c r="AT143" s="105">
        <f aca="true" t="shared" si="154" ref="AT143:AT166">AO143-AD143</f>
        <v>0</v>
      </c>
      <c r="AU143" s="105">
        <f aca="true" t="shared" si="155" ref="AU143:AU166">AN143-AE143</f>
        <v>0</v>
      </c>
      <c r="AV143" s="105">
        <f aca="true" t="shared" si="156" ref="AV143:AW166">AN143-AF143</f>
        <v>0</v>
      </c>
      <c r="AW143" s="105">
        <f t="shared" si="156"/>
        <v>0</v>
      </c>
      <c r="AX143" s="105">
        <f aca="true" t="shared" si="157" ref="AX143:AX166">AO143-AH143</f>
        <v>0</v>
      </c>
      <c r="AY143" s="105">
        <f aca="true" t="shared" si="158" ref="AY143:AZ166">AN143-AI143</f>
        <v>0</v>
      </c>
      <c r="AZ143" s="105">
        <f t="shared" si="158"/>
        <v>0</v>
      </c>
      <c r="BA143" s="105">
        <f aca="true" t="shared" si="159" ref="BA143:BB166">AN143-AK143</f>
        <v>0</v>
      </c>
      <c r="BB143" s="105">
        <f t="shared" si="159"/>
        <v>0</v>
      </c>
    </row>
    <row r="144" spans="1:54" s="32" customFormat="1" ht="12.75" hidden="1">
      <c r="A144" s="31" t="str">
        <f>'PPM Current'!A107</f>
        <v>Area 3</v>
      </c>
      <c r="B144" s="106">
        <f>'Estimated teams by TGR'!N7</f>
        <v>0</v>
      </c>
      <c r="C144" s="46">
        <f t="shared" si="146"/>
        <v>0.1</v>
      </c>
      <c r="D144" s="247">
        <f t="shared" si="147"/>
        <v>0</v>
      </c>
      <c r="E144" s="106">
        <f t="shared" si="148"/>
        <v>0</v>
      </c>
      <c r="F144" s="106">
        <f t="shared" si="149"/>
        <v>0</v>
      </c>
      <c r="G144" s="20"/>
      <c r="H144" s="20">
        <f t="shared" si="150"/>
        <v>0.5</v>
      </c>
      <c r="I144" s="20">
        <f t="shared" si="151"/>
        <v>0.5</v>
      </c>
      <c r="J144" s="20"/>
      <c r="K144" s="106">
        <f aca="true" t="shared" si="160" ref="K144:K165">E144*H144</f>
        <v>0</v>
      </c>
      <c r="L144" s="106">
        <f t="shared" si="132"/>
        <v>0</v>
      </c>
      <c r="M144" s="20"/>
      <c r="N144" s="46">
        <f aca="true" t="shared" si="161" ref="N144:Y165">N143</f>
        <v>0</v>
      </c>
      <c r="O144" s="46">
        <f t="shared" si="161"/>
        <v>0</v>
      </c>
      <c r="P144" s="46">
        <f t="shared" si="161"/>
        <v>0</v>
      </c>
      <c r="Q144" s="46">
        <f t="shared" si="161"/>
        <v>0</v>
      </c>
      <c r="R144" s="46">
        <f t="shared" si="161"/>
        <v>0</v>
      </c>
      <c r="S144" s="46">
        <f t="shared" si="161"/>
        <v>0</v>
      </c>
      <c r="T144" s="46">
        <f t="shared" si="161"/>
        <v>0</v>
      </c>
      <c r="U144" s="46">
        <f t="shared" si="161"/>
        <v>0</v>
      </c>
      <c r="V144" s="46">
        <f t="shared" si="161"/>
        <v>0</v>
      </c>
      <c r="W144" s="46">
        <f t="shared" si="161"/>
        <v>0</v>
      </c>
      <c r="X144" s="46">
        <f t="shared" si="161"/>
        <v>0</v>
      </c>
      <c r="Y144" s="46">
        <f t="shared" si="161"/>
        <v>0</v>
      </c>
      <c r="Z144" s="4"/>
      <c r="AA144" s="27">
        <f t="shared" si="134"/>
        <v>0</v>
      </c>
      <c r="AB144" s="27">
        <f t="shared" si="135"/>
        <v>0</v>
      </c>
      <c r="AC144" s="27">
        <f t="shared" si="136"/>
        <v>0</v>
      </c>
      <c r="AD144" s="27">
        <f t="shared" si="137"/>
        <v>0</v>
      </c>
      <c r="AE144" s="27">
        <f t="shared" si="138"/>
        <v>0</v>
      </c>
      <c r="AF144" s="27">
        <f t="shared" si="139"/>
        <v>0</v>
      </c>
      <c r="AG144" s="27">
        <f t="shared" si="140"/>
        <v>0</v>
      </c>
      <c r="AH144" s="27">
        <f t="shared" si="141"/>
        <v>0</v>
      </c>
      <c r="AI144" s="27">
        <f t="shared" si="142"/>
        <v>0</v>
      </c>
      <c r="AJ144" s="27">
        <f t="shared" si="143"/>
        <v>0</v>
      </c>
      <c r="AK144" s="27">
        <f t="shared" si="144"/>
        <v>0</v>
      </c>
      <c r="AL144" s="27">
        <f t="shared" si="145"/>
        <v>0</v>
      </c>
      <c r="AM144" s="4"/>
      <c r="AN144" s="20">
        <f>'Ward Details'!L9</f>
        <v>0</v>
      </c>
      <c r="AO144" s="20">
        <f>'Ward Details'!N9</f>
        <v>0</v>
      </c>
      <c r="AP144" s="4"/>
      <c r="AQ144" s="105">
        <f t="shared" si="152"/>
        <v>0</v>
      </c>
      <c r="AR144" s="105">
        <f t="shared" si="153"/>
        <v>0</v>
      </c>
      <c r="AS144" s="105">
        <f t="shared" si="153"/>
        <v>0</v>
      </c>
      <c r="AT144" s="105">
        <f t="shared" si="154"/>
        <v>0</v>
      </c>
      <c r="AU144" s="105">
        <f t="shared" si="155"/>
        <v>0</v>
      </c>
      <c r="AV144" s="105">
        <f t="shared" si="156"/>
        <v>0</v>
      </c>
      <c r="AW144" s="105">
        <f t="shared" si="156"/>
        <v>0</v>
      </c>
      <c r="AX144" s="105">
        <f t="shared" si="157"/>
        <v>0</v>
      </c>
      <c r="AY144" s="105">
        <f t="shared" si="158"/>
        <v>0</v>
      </c>
      <c r="AZ144" s="105">
        <f t="shared" si="158"/>
        <v>0</v>
      </c>
      <c r="BA144" s="105">
        <f t="shared" si="159"/>
        <v>0</v>
      </c>
      <c r="BB144" s="105">
        <f t="shared" si="159"/>
        <v>0</v>
      </c>
    </row>
    <row r="145" spans="1:54" s="32" customFormat="1" ht="12.75" hidden="1">
      <c r="A145" s="31" t="str">
        <f>'PPM Current'!A108</f>
        <v>Area 4</v>
      </c>
      <c r="B145" s="106">
        <f>'Estimated teams by TGR'!N8</f>
        <v>0</v>
      </c>
      <c r="C145" s="46">
        <f t="shared" si="146"/>
        <v>0.1</v>
      </c>
      <c r="D145" s="247">
        <f t="shared" si="147"/>
        <v>0</v>
      </c>
      <c r="E145" s="106">
        <f t="shared" si="148"/>
        <v>0</v>
      </c>
      <c r="F145" s="106">
        <f t="shared" si="149"/>
        <v>0</v>
      </c>
      <c r="G145" s="20"/>
      <c r="H145" s="20">
        <f t="shared" si="150"/>
        <v>0.5</v>
      </c>
      <c r="I145" s="20">
        <f t="shared" si="151"/>
        <v>0.5</v>
      </c>
      <c r="J145" s="20"/>
      <c r="K145" s="106">
        <f t="shared" si="160"/>
        <v>0</v>
      </c>
      <c r="L145" s="106">
        <f t="shared" si="132"/>
        <v>0</v>
      </c>
      <c r="M145" s="20"/>
      <c r="N145" s="46">
        <f t="shared" si="161"/>
        <v>0</v>
      </c>
      <c r="O145" s="46">
        <f t="shared" si="161"/>
        <v>0</v>
      </c>
      <c r="P145" s="46">
        <f t="shared" si="161"/>
        <v>0</v>
      </c>
      <c r="Q145" s="46">
        <f t="shared" si="161"/>
        <v>0</v>
      </c>
      <c r="R145" s="46">
        <f t="shared" si="161"/>
        <v>0</v>
      </c>
      <c r="S145" s="46">
        <f t="shared" si="161"/>
        <v>0</v>
      </c>
      <c r="T145" s="46">
        <f t="shared" si="161"/>
        <v>0</v>
      </c>
      <c r="U145" s="46">
        <f t="shared" si="161"/>
        <v>0</v>
      </c>
      <c r="V145" s="46">
        <f t="shared" si="161"/>
        <v>0</v>
      </c>
      <c r="W145" s="46">
        <f t="shared" si="161"/>
        <v>0</v>
      </c>
      <c r="X145" s="46">
        <f t="shared" si="161"/>
        <v>0</v>
      </c>
      <c r="Y145" s="46">
        <f t="shared" si="161"/>
        <v>0</v>
      </c>
      <c r="Z145" s="4"/>
      <c r="AA145" s="27">
        <f t="shared" si="134"/>
        <v>0</v>
      </c>
      <c r="AB145" s="27">
        <f t="shared" si="135"/>
        <v>0</v>
      </c>
      <c r="AC145" s="27">
        <f t="shared" si="136"/>
        <v>0</v>
      </c>
      <c r="AD145" s="27">
        <f t="shared" si="137"/>
        <v>0</v>
      </c>
      <c r="AE145" s="27">
        <f t="shared" si="138"/>
        <v>0</v>
      </c>
      <c r="AF145" s="27">
        <f t="shared" si="139"/>
        <v>0</v>
      </c>
      <c r="AG145" s="27">
        <f t="shared" si="140"/>
        <v>0</v>
      </c>
      <c r="AH145" s="27">
        <f t="shared" si="141"/>
        <v>0</v>
      </c>
      <c r="AI145" s="27">
        <f t="shared" si="142"/>
        <v>0</v>
      </c>
      <c r="AJ145" s="27">
        <f t="shared" si="143"/>
        <v>0</v>
      </c>
      <c r="AK145" s="27">
        <f t="shared" si="144"/>
        <v>0</v>
      </c>
      <c r="AL145" s="27">
        <f t="shared" si="145"/>
        <v>0</v>
      </c>
      <c r="AM145" s="4"/>
      <c r="AN145" s="20">
        <f>'Ward Details'!L10</f>
        <v>0</v>
      </c>
      <c r="AO145" s="20">
        <f>'Ward Details'!N10</f>
        <v>0</v>
      </c>
      <c r="AP145" s="4"/>
      <c r="AQ145" s="105">
        <f t="shared" si="152"/>
        <v>0</v>
      </c>
      <c r="AR145" s="105">
        <f t="shared" si="153"/>
        <v>0</v>
      </c>
      <c r="AS145" s="105">
        <f t="shared" si="153"/>
        <v>0</v>
      </c>
      <c r="AT145" s="105">
        <f t="shared" si="154"/>
        <v>0</v>
      </c>
      <c r="AU145" s="105">
        <f t="shared" si="155"/>
        <v>0</v>
      </c>
      <c r="AV145" s="105">
        <f t="shared" si="156"/>
        <v>0</v>
      </c>
      <c r="AW145" s="105">
        <f t="shared" si="156"/>
        <v>0</v>
      </c>
      <c r="AX145" s="105">
        <f t="shared" si="157"/>
        <v>0</v>
      </c>
      <c r="AY145" s="105">
        <f t="shared" si="158"/>
        <v>0</v>
      </c>
      <c r="AZ145" s="105">
        <f t="shared" si="158"/>
        <v>0</v>
      </c>
      <c r="BA145" s="105">
        <f t="shared" si="159"/>
        <v>0</v>
      </c>
      <c r="BB145" s="105">
        <f t="shared" si="159"/>
        <v>0</v>
      </c>
    </row>
    <row r="146" spans="1:54" s="32" customFormat="1" ht="12.75" hidden="1">
      <c r="A146" s="31" t="str">
        <f>'PPM Current'!A109</f>
        <v>Area 5</v>
      </c>
      <c r="B146" s="106">
        <f>'Estimated teams by TGR'!N9</f>
        <v>0</v>
      </c>
      <c r="C146" s="46">
        <f t="shared" si="146"/>
        <v>0.1</v>
      </c>
      <c r="D146" s="247">
        <f t="shared" si="147"/>
        <v>0</v>
      </c>
      <c r="E146" s="106">
        <f t="shared" si="148"/>
        <v>0</v>
      </c>
      <c r="F146" s="106">
        <f t="shared" si="149"/>
        <v>0</v>
      </c>
      <c r="G146" s="20"/>
      <c r="H146" s="20">
        <f t="shared" si="150"/>
        <v>0.5</v>
      </c>
      <c r="I146" s="20">
        <f t="shared" si="151"/>
        <v>0.5</v>
      </c>
      <c r="J146" s="20"/>
      <c r="K146" s="106">
        <f t="shared" si="160"/>
        <v>0</v>
      </c>
      <c r="L146" s="106">
        <f t="shared" si="132"/>
        <v>0</v>
      </c>
      <c r="M146" s="20"/>
      <c r="N146" s="46">
        <f t="shared" si="161"/>
        <v>0</v>
      </c>
      <c r="O146" s="46">
        <f t="shared" si="161"/>
        <v>0</v>
      </c>
      <c r="P146" s="46">
        <f t="shared" si="161"/>
        <v>0</v>
      </c>
      <c r="Q146" s="46">
        <f t="shared" si="161"/>
        <v>0</v>
      </c>
      <c r="R146" s="46">
        <f t="shared" si="161"/>
        <v>0</v>
      </c>
      <c r="S146" s="46">
        <f t="shared" si="161"/>
        <v>0</v>
      </c>
      <c r="T146" s="46">
        <f t="shared" si="161"/>
        <v>0</v>
      </c>
      <c r="U146" s="46">
        <f t="shared" si="161"/>
        <v>0</v>
      </c>
      <c r="V146" s="46">
        <f t="shared" si="161"/>
        <v>0</v>
      </c>
      <c r="W146" s="46">
        <f t="shared" si="161"/>
        <v>0</v>
      </c>
      <c r="X146" s="46">
        <f t="shared" si="161"/>
        <v>0</v>
      </c>
      <c r="Y146" s="46">
        <f t="shared" si="161"/>
        <v>0</v>
      </c>
      <c r="Z146" s="4"/>
      <c r="AA146" s="27">
        <f t="shared" si="134"/>
        <v>0</v>
      </c>
      <c r="AB146" s="27">
        <f t="shared" si="135"/>
        <v>0</v>
      </c>
      <c r="AC146" s="27">
        <f t="shared" si="136"/>
        <v>0</v>
      </c>
      <c r="AD146" s="27">
        <f t="shared" si="137"/>
        <v>0</v>
      </c>
      <c r="AE146" s="27">
        <f t="shared" si="138"/>
        <v>0</v>
      </c>
      <c r="AF146" s="27">
        <f t="shared" si="139"/>
        <v>0</v>
      </c>
      <c r="AG146" s="27">
        <f t="shared" si="140"/>
        <v>0</v>
      </c>
      <c r="AH146" s="27">
        <f t="shared" si="141"/>
        <v>0</v>
      </c>
      <c r="AI146" s="27">
        <f t="shared" si="142"/>
        <v>0</v>
      </c>
      <c r="AJ146" s="27">
        <f t="shared" si="143"/>
        <v>0</v>
      </c>
      <c r="AK146" s="27">
        <f t="shared" si="144"/>
        <v>0</v>
      </c>
      <c r="AL146" s="27">
        <f t="shared" si="145"/>
        <v>0</v>
      </c>
      <c r="AM146" s="4"/>
      <c r="AN146" s="20">
        <f>'Ward Details'!L11</f>
        <v>0</v>
      </c>
      <c r="AO146" s="20">
        <f>'Ward Details'!N11</f>
        <v>0</v>
      </c>
      <c r="AP146" s="4"/>
      <c r="AQ146" s="105">
        <f t="shared" si="152"/>
        <v>0</v>
      </c>
      <c r="AR146" s="105">
        <f t="shared" si="153"/>
        <v>0</v>
      </c>
      <c r="AS146" s="105">
        <f t="shared" si="153"/>
        <v>0</v>
      </c>
      <c r="AT146" s="105">
        <f t="shared" si="154"/>
        <v>0</v>
      </c>
      <c r="AU146" s="105">
        <f t="shared" si="155"/>
        <v>0</v>
      </c>
      <c r="AV146" s="105">
        <f t="shared" si="156"/>
        <v>0</v>
      </c>
      <c r="AW146" s="105">
        <f t="shared" si="156"/>
        <v>0</v>
      </c>
      <c r="AX146" s="105">
        <f t="shared" si="157"/>
        <v>0</v>
      </c>
      <c r="AY146" s="105">
        <f t="shared" si="158"/>
        <v>0</v>
      </c>
      <c r="AZ146" s="105">
        <f t="shared" si="158"/>
        <v>0</v>
      </c>
      <c r="BA146" s="105">
        <f t="shared" si="159"/>
        <v>0</v>
      </c>
      <c r="BB146" s="105">
        <f t="shared" si="159"/>
        <v>0</v>
      </c>
    </row>
    <row r="147" spans="1:54" s="32" customFormat="1" ht="12.75" hidden="1">
      <c r="A147" s="31" t="str">
        <f>'PPM Current'!A110</f>
        <v>Area 6</v>
      </c>
      <c r="B147" s="106">
        <f>'Estimated teams by TGR'!N10</f>
        <v>0</v>
      </c>
      <c r="C147" s="46">
        <f t="shared" si="146"/>
        <v>0.1</v>
      </c>
      <c r="D147" s="247">
        <f t="shared" si="147"/>
        <v>0</v>
      </c>
      <c r="E147" s="106">
        <f t="shared" si="148"/>
        <v>0</v>
      </c>
      <c r="F147" s="106">
        <f t="shared" si="149"/>
        <v>0</v>
      </c>
      <c r="G147" s="20"/>
      <c r="H147" s="20">
        <f t="shared" si="150"/>
        <v>0.5</v>
      </c>
      <c r="I147" s="20">
        <f t="shared" si="151"/>
        <v>0.5</v>
      </c>
      <c r="J147" s="20"/>
      <c r="K147" s="106">
        <f t="shared" si="160"/>
        <v>0</v>
      </c>
      <c r="L147" s="106">
        <f t="shared" si="132"/>
        <v>0</v>
      </c>
      <c r="M147" s="20"/>
      <c r="N147" s="46">
        <f t="shared" si="161"/>
        <v>0</v>
      </c>
      <c r="O147" s="46">
        <f t="shared" si="161"/>
        <v>0</v>
      </c>
      <c r="P147" s="46">
        <f t="shared" si="161"/>
        <v>0</v>
      </c>
      <c r="Q147" s="46">
        <f t="shared" si="161"/>
        <v>0</v>
      </c>
      <c r="R147" s="46">
        <f t="shared" si="161"/>
        <v>0</v>
      </c>
      <c r="S147" s="46">
        <f t="shared" si="161"/>
        <v>0</v>
      </c>
      <c r="T147" s="46">
        <f t="shared" si="161"/>
        <v>0</v>
      </c>
      <c r="U147" s="46">
        <f t="shared" si="161"/>
        <v>0</v>
      </c>
      <c r="V147" s="46">
        <f t="shared" si="161"/>
        <v>0</v>
      </c>
      <c r="W147" s="46">
        <f t="shared" si="161"/>
        <v>0</v>
      </c>
      <c r="X147" s="46">
        <f t="shared" si="161"/>
        <v>0</v>
      </c>
      <c r="Y147" s="46">
        <f t="shared" si="161"/>
        <v>0</v>
      </c>
      <c r="Z147" s="4"/>
      <c r="AA147" s="27">
        <f t="shared" si="134"/>
        <v>0</v>
      </c>
      <c r="AB147" s="27">
        <f t="shared" si="135"/>
        <v>0</v>
      </c>
      <c r="AC147" s="27">
        <f t="shared" si="136"/>
        <v>0</v>
      </c>
      <c r="AD147" s="27">
        <f t="shared" si="137"/>
        <v>0</v>
      </c>
      <c r="AE147" s="27">
        <f t="shared" si="138"/>
        <v>0</v>
      </c>
      <c r="AF147" s="27">
        <f t="shared" si="139"/>
        <v>0</v>
      </c>
      <c r="AG147" s="27">
        <f t="shared" si="140"/>
        <v>0</v>
      </c>
      <c r="AH147" s="27">
        <f t="shared" si="141"/>
        <v>0</v>
      </c>
      <c r="AI147" s="27">
        <f t="shared" si="142"/>
        <v>0</v>
      </c>
      <c r="AJ147" s="27">
        <f t="shared" si="143"/>
        <v>0</v>
      </c>
      <c r="AK147" s="27">
        <f t="shared" si="144"/>
        <v>0</v>
      </c>
      <c r="AL147" s="27">
        <f t="shared" si="145"/>
        <v>0</v>
      </c>
      <c r="AM147" s="4"/>
      <c r="AN147" s="20">
        <f>'Ward Details'!L12</f>
        <v>0</v>
      </c>
      <c r="AO147" s="20">
        <f>'Ward Details'!N12</f>
        <v>0</v>
      </c>
      <c r="AP147" s="4"/>
      <c r="AQ147" s="105">
        <f t="shared" si="152"/>
        <v>0</v>
      </c>
      <c r="AR147" s="105">
        <f t="shared" si="153"/>
        <v>0</v>
      </c>
      <c r="AS147" s="105">
        <f t="shared" si="153"/>
        <v>0</v>
      </c>
      <c r="AT147" s="105">
        <f t="shared" si="154"/>
        <v>0</v>
      </c>
      <c r="AU147" s="105">
        <f t="shared" si="155"/>
        <v>0</v>
      </c>
      <c r="AV147" s="105">
        <f t="shared" si="156"/>
        <v>0</v>
      </c>
      <c r="AW147" s="105">
        <f t="shared" si="156"/>
        <v>0</v>
      </c>
      <c r="AX147" s="105">
        <f t="shared" si="157"/>
        <v>0</v>
      </c>
      <c r="AY147" s="105">
        <f t="shared" si="158"/>
        <v>0</v>
      </c>
      <c r="AZ147" s="105">
        <f t="shared" si="158"/>
        <v>0</v>
      </c>
      <c r="BA147" s="105">
        <f t="shared" si="159"/>
        <v>0</v>
      </c>
      <c r="BB147" s="105">
        <f t="shared" si="159"/>
        <v>0</v>
      </c>
    </row>
    <row r="148" spans="1:54" s="32" customFormat="1" ht="12.75" hidden="1">
      <c r="A148" s="31" t="str">
        <f>'PPM Current'!A111</f>
        <v>Ward 7</v>
      </c>
      <c r="B148" s="106">
        <f>'Estimated teams by TGR'!N11</f>
        <v>0</v>
      </c>
      <c r="C148" s="46">
        <f t="shared" si="146"/>
        <v>0.1</v>
      </c>
      <c r="D148" s="247">
        <f t="shared" si="147"/>
        <v>0</v>
      </c>
      <c r="E148" s="106">
        <f t="shared" si="148"/>
        <v>0</v>
      </c>
      <c r="F148" s="106">
        <f t="shared" si="149"/>
        <v>0</v>
      </c>
      <c r="G148" s="20"/>
      <c r="H148" s="20">
        <f t="shared" si="150"/>
        <v>0.5</v>
      </c>
      <c r="I148" s="20">
        <f t="shared" si="151"/>
        <v>0.5</v>
      </c>
      <c r="J148" s="20"/>
      <c r="K148" s="106">
        <f t="shared" si="160"/>
        <v>0</v>
      </c>
      <c r="L148" s="106">
        <f t="shared" si="132"/>
        <v>0</v>
      </c>
      <c r="M148" s="20"/>
      <c r="N148" s="46">
        <f t="shared" si="161"/>
        <v>0</v>
      </c>
      <c r="O148" s="46">
        <f t="shared" si="161"/>
        <v>0</v>
      </c>
      <c r="P148" s="46">
        <f t="shared" si="161"/>
        <v>0</v>
      </c>
      <c r="Q148" s="46">
        <f t="shared" si="161"/>
        <v>0</v>
      </c>
      <c r="R148" s="46">
        <f t="shared" si="161"/>
        <v>0</v>
      </c>
      <c r="S148" s="46">
        <f t="shared" si="161"/>
        <v>0</v>
      </c>
      <c r="T148" s="46">
        <f t="shared" si="161"/>
        <v>0</v>
      </c>
      <c r="U148" s="46">
        <f t="shared" si="161"/>
        <v>0</v>
      </c>
      <c r="V148" s="46">
        <f t="shared" si="161"/>
        <v>0</v>
      </c>
      <c r="W148" s="46">
        <f t="shared" si="161"/>
        <v>0</v>
      </c>
      <c r="X148" s="46">
        <f t="shared" si="161"/>
        <v>0</v>
      </c>
      <c r="Y148" s="46">
        <f t="shared" si="161"/>
        <v>0</v>
      </c>
      <c r="Z148" s="4"/>
      <c r="AA148" s="27">
        <f t="shared" si="134"/>
        <v>0</v>
      </c>
      <c r="AB148" s="27">
        <f t="shared" si="135"/>
        <v>0</v>
      </c>
      <c r="AC148" s="27">
        <f t="shared" si="136"/>
        <v>0</v>
      </c>
      <c r="AD148" s="27">
        <f t="shared" si="137"/>
        <v>0</v>
      </c>
      <c r="AE148" s="27">
        <f t="shared" si="138"/>
        <v>0</v>
      </c>
      <c r="AF148" s="27">
        <f t="shared" si="139"/>
        <v>0</v>
      </c>
      <c r="AG148" s="27">
        <f t="shared" si="140"/>
        <v>0</v>
      </c>
      <c r="AH148" s="27">
        <f t="shared" si="141"/>
        <v>0</v>
      </c>
      <c r="AI148" s="27">
        <f t="shared" si="142"/>
        <v>0</v>
      </c>
      <c r="AJ148" s="27">
        <f t="shared" si="143"/>
        <v>0</v>
      </c>
      <c r="AK148" s="27">
        <f t="shared" si="144"/>
        <v>0</v>
      </c>
      <c r="AL148" s="27">
        <f t="shared" si="145"/>
        <v>0</v>
      </c>
      <c r="AM148" s="4"/>
      <c r="AN148" s="20">
        <f>'Ward Details'!L13</f>
        <v>0</v>
      </c>
      <c r="AO148" s="20">
        <f>'Ward Details'!N13</f>
        <v>0</v>
      </c>
      <c r="AP148" s="4"/>
      <c r="AQ148" s="105">
        <f t="shared" si="152"/>
        <v>0</v>
      </c>
      <c r="AR148" s="105">
        <f t="shared" si="153"/>
        <v>0</v>
      </c>
      <c r="AS148" s="105">
        <f t="shared" si="153"/>
        <v>0</v>
      </c>
      <c r="AT148" s="105">
        <f t="shared" si="154"/>
        <v>0</v>
      </c>
      <c r="AU148" s="105">
        <f t="shared" si="155"/>
        <v>0</v>
      </c>
      <c r="AV148" s="105">
        <f t="shared" si="156"/>
        <v>0</v>
      </c>
      <c r="AW148" s="105">
        <f t="shared" si="156"/>
        <v>0</v>
      </c>
      <c r="AX148" s="105">
        <f t="shared" si="157"/>
        <v>0</v>
      </c>
      <c r="AY148" s="105">
        <f t="shared" si="158"/>
        <v>0</v>
      </c>
      <c r="AZ148" s="105">
        <f t="shared" si="158"/>
        <v>0</v>
      </c>
      <c r="BA148" s="105">
        <f t="shared" si="159"/>
        <v>0</v>
      </c>
      <c r="BB148" s="105">
        <f t="shared" si="159"/>
        <v>0</v>
      </c>
    </row>
    <row r="149" spans="1:54" s="32" customFormat="1" ht="12.75" hidden="1">
      <c r="A149" s="31" t="str">
        <f>'PPM Current'!A112</f>
        <v>Ward 8</v>
      </c>
      <c r="B149" s="106">
        <f>'Estimated teams by TGR'!N12</f>
        <v>0</v>
      </c>
      <c r="C149" s="46">
        <f t="shared" si="146"/>
        <v>0.1</v>
      </c>
      <c r="D149" s="247">
        <f t="shared" si="147"/>
        <v>0</v>
      </c>
      <c r="E149" s="106">
        <f t="shared" si="148"/>
        <v>0</v>
      </c>
      <c r="F149" s="106">
        <f t="shared" si="149"/>
        <v>0</v>
      </c>
      <c r="G149" s="20"/>
      <c r="H149" s="20">
        <f t="shared" si="150"/>
        <v>0.5</v>
      </c>
      <c r="I149" s="20">
        <f t="shared" si="151"/>
        <v>0.5</v>
      </c>
      <c r="J149" s="20"/>
      <c r="K149" s="106">
        <f t="shared" si="160"/>
        <v>0</v>
      </c>
      <c r="L149" s="106">
        <f t="shared" si="132"/>
        <v>0</v>
      </c>
      <c r="M149" s="20"/>
      <c r="N149" s="46">
        <f t="shared" si="161"/>
        <v>0</v>
      </c>
      <c r="O149" s="46">
        <f t="shared" si="161"/>
        <v>0</v>
      </c>
      <c r="P149" s="46">
        <f t="shared" si="161"/>
        <v>0</v>
      </c>
      <c r="Q149" s="46">
        <f t="shared" si="161"/>
        <v>0</v>
      </c>
      <c r="R149" s="46">
        <f t="shared" si="161"/>
        <v>0</v>
      </c>
      <c r="S149" s="46">
        <f t="shared" si="161"/>
        <v>0</v>
      </c>
      <c r="T149" s="46">
        <f t="shared" si="161"/>
        <v>0</v>
      </c>
      <c r="U149" s="46">
        <f t="shared" si="161"/>
        <v>0</v>
      </c>
      <c r="V149" s="46">
        <f t="shared" si="161"/>
        <v>0</v>
      </c>
      <c r="W149" s="46">
        <f t="shared" si="161"/>
        <v>0</v>
      </c>
      <c r="X149" s="46">
        <f t="shared" si="161"/>
        <v>0</v>
      </c>
      <c r="Y149" s="46">
        <f t="shared" si="161"/>
        <v>0</v>
      </c>
      <c r="Z149" s="4"/>
      <c r="AA149" s="27">
        <f t="shared" si="134"/>
        <v>0</v>
      </c>
      <c r="AB149" s="27">
        <f t="shared" si="135"/>
        <v>0</v>
      </c>
      <c r="AC149" s="27">
        <f t="shared" si="136"/>
        <v>0</v>
      </c>
      <c r="AD149" s="27">
        <f t="shared" si="137"/>
        <v>0</v>
      </c>
      <c r="AE149" s="27">
        <f t="shared" si="138"/>
        <v>0</v>
      </c>
      <c r="AF149" s="27">
        <f t="shared" si="139"/>
        <v>0</v>
      </c>
      <c r="AG149" s="27">
        <f t="shared" si="140"/>
        <v>0</v>
      </c>
      <c r="AH149" s="27">
        <f t="shared" si="141"/>
        <v>0</v>
      </c>
      <c r="AI149" s="27">
        <f t="shared" si="142"/>
        <v>0</v>
      </c>
      <c r="AJ149" s="27">
        <f t="shared" si="143"/>
        <v>0</v>
      </c>
      <c r="AK149" s="27">
        <f t="shared" si="144"/>
        <v>0</v>
      </c>
      <c r="AL149" s="27">
        <f t="shared" si="145"/>
        <v>0</v>
      </c>
      <c r="AM149" s="4"/>
      <c r="AN149" s="20">
        <f>'Ward Details'!L14</f>
        <v>0</v>
      </c>
      <c r="AO149" s="20">
        <f>'Ward Details'!N14</f>
        <v>0</v>
      </c>
      <c r="AP149" s="4"/>
      <c r="AQ149" s="105">
        <f t="shared" si="152"/>
        <v>0</v>
      </c>
      <c r="AR149" s="105">
        <f t="shared" si="153"/>
        <v>0</v>
      </c>
      <c r="AS149" s="105">
        <f t="shared" si="153"/>
        <v>0</v>
      </c>
      <c r="AT149" s="105">
        <f t="shared" si="154"/>
        <v>0</v>
      </c>
      <c r="AU149" s="105">
        <f t="shared" si="155"/>
        <v>0</v>
      </c>
      <c r="AV149" s="105">
        <f t="shared" si="156"/>
        <v>0</v>
      </c>
      <c r="AW149" s="105">
        <f t="shared" si="156"/>
        <v>0</v>
      </c>
      <c r="AX149" s="105">
        <f t="shared" si="157"/>
        <v>0</v>
      </c>
      <c r="AY149" s="105">
        <f t="shared" si="158"/>
        <v>0</v>
      </c>
      <c r="AZ149" s="105">
        <f t="shared" si="158"/>
        <v>0</v>
      </c>
      <c r="BA149" s="105">
        <f t="shared" si="159"/>
        <v>0</v>
      </c>
      <c r="BB149" s="105">
        <f t="shared" si="159"/>
        <v>0</v>
      </c>
    </row>
    <row r="150" spans="1:54" s="32" customFormat="1" ht="12.75" hidden="1">
      <c r="A150" s="31" t="str">
        <f>'PPM Current'!A113</f>
        <v>Ward 9</v>
      </c>
      <c r="B150" s="106">
        <f>'Estimated teams by TGR'!N13</f>
        <v>0</v>
      </c>
      <c r="C150" s="46">
        <f t="shared" si="146"/>
        <v>0.1</v>
      </c>
      <c r="D150" s="247">
        <f t="shared" si="147"/>
        <v>0</v>
      </c>
      <c r="E150" s="106">
        <f t="shared" si="148"/>
        <v>0</v>
      </c>
      <c r="F150" s="106">
        <f t="shared" si="149"/>
        <v>0</v>
      </c>
      <c r="G150" s="20"/>
      <c r="H150" s="20">
        <f t="shared" si="150"/>
        <v>0.5</v>
      </c>
      <c r="I150" s="20">
        <f t="shared" si="151"/>
        <v>0.5</v>
      </c>
      <c r="J150" s="20"/>
      <c r="K150" s="106">
        <f t="shared" si="160"/>
        <v>0</v>
      </c>
      <c r="L150" s="106">
        <f t="shared" si="132"/>
        <v>0</v>
      </c>
      <c r="M150" s="20"/>
      <c r="N150" s="46">
        <f t="shared" si="161"/>
        <v>0</v>
      </c>
      <c r="O150" s="46">
        <f t="shared" si="161"/>
        <v>0</v>
      </c>
      <c r="P150" s="46">
        <f t="shared" si="161"/>
        <v>0</v>
      </c>
      <c r="Q150" s="46">
        <f t="shared" si="161"/>
        <v>0</v>
      </c>
      <c r="R150" s="46">
        <f t="shared" si="161"/>
        <v>0</v>
      </c>
      <c r="S150" s="46">
        <f t="shared" si="161"/>
        <v>0</v>
      </c>
      <c r="T150" s="46">
        <f t="shared" si="161"/>
        <v>0</v>
      </c>
      <c r="U150" s="46">
        <f t="shared" si="161"/>
        <v>0</v>
      </c>
      <c r="V150" s="46">
        <f t="shared" si="161"/>
        <v>0</v>
      </c>
      <c r="W150" s="46">
        <f t="shared" si="161"/>
        <v>0</v>
      </c>
      <c r="X150" s="46">
        <f t="shared" si="161"/>
        <v>0</v>
      </c>
      <c r="Y150" s="46">
        <f t="shared" si="161"/>
        <v>0</v>
      </c>
      <c r="Z150" s="4"/>
      <c r="AA150" s="27">
        <f t="shared" si="134"/>
        <v>0</v>
      </c>
      <c r="AB150" s="27">
        <f t="shared" si="135"/>
        <v>0</v>
      </c>
      <c r="AC150" s="27">
        <f t="shared" si="136"/>
        <v>0</v>
      </c>
      <c r="AD150" s="27">
        <f t="shared" si="137"/>
        <v>0</v>
      </c>
      <c r="AE150" s="27">
        <f t="shared" si="138"/>
        <v>0</v>
      </c>
      <c r="AF150" s="27">
        <f t="shared" si="139"/>
        <v>0</v>
      </c>
      <c r="AG150" s="27">
        <f t="shared" si="140"/>
        <v>0</v>
      </c>
      <c r="AH150" s="27">
        <f t="shared" si="141"/>
        <v>0</v>
      </c>
      <c r="AI150" s="27">
        <f t="shared" si="142"/>
        <v>0</v>
      </c>
      <c r="AJ150" s="27">
        <f t="shared" si="143"/>
        <v>0</v>
      </c>
      <c r="AK150" s="27">
        <f t="shared" si="144"/>
        <v>0</v>
      </c>
      <c r="AL150" s="27">
        <f t="shared" si="145"/>
        <v>0</v>
      </c>
      <c r="AM150" s="4"/>
      <c r="AN150" s="20">
        <f>'Ward Details'!L15</f>
        <v>0</v>
      </c>
      <c r="AO150" s="20">
        <f>'Ward Details'!N15</f>
        <v>0</v>
      </c>
      <c r="AP150" s="4"/>
      <c r="AQ150" s="105">
        <f t="shared" si="152"/>
        <v>0</v>
      </c>
      <c r="AR150" s="105">
        <f t="shared" si="153"/>
        <v>0</v>
      </c>
      <c r="AS150" s="105">
        <f t="shared" si="153"/>
        <v>0</v>
      </c>
      <c r="AT150" s="105">
        <f t="shared" si="154"/>
        <v>0</v>
      </c>
      <c r="AU150" s="105">
        <f t="shared" si="155"/>
        <v>0</v>
      </c>
      <c r="AV150" s="105">
        <f t="shared" si="156"/>
        <v>0</v>
      </c>
      <c r="AW150" s="105">
        <f t="shared" si="156"/>
        <v>0</v>
      </c>
      <c r="AX150" s="105">
        <f t="shared" si="157"/>
        <v>0</v>
      </c>
      <c r="AY150" s="105">
        <f t="shared" si="158"/>
        <v>0</v>
      </c>
      <c r="AZ150" s="105">
        <f t="shared" si="158"/>
        <v>0</v>
      </c>
      <c r="BA150" s="105">
        <f t="shared" si="159"/>
        <v>0</v>
      </c>
      <c r="BB150" s="105">
        <f t="shared" si="159"/>
        <v>0</v>
      </c>
    </row>
    <row r="151" spans="1:54" s="32" customFormat="1" ht="12.75" hidden="1">
      <c r="A151" s="31" t="str">
        <f>'PPM Current'!A114</f>
        <v>Ward 10</v>
      </c>
      <c r="B151" s="106">
        <f>'Estimated teams by TGR'!N14</f>
        <v>0</v>
      </c>
      <c r="C151" s="46">
        <f t="shared" si="146"/>
        <v>0.1</v>
      </c>
      <c r="D151" s="247">
        <f t="shared" si="147"/>
        <v>0</v>
      </c>
      <c r="E151" s="106">
        <f t="shared" si="148"/>
        <v>0</v>
      </c>
      <c r="F151" s="106">
        <f t="shared" si="149"/>
        <v>0</v>
      </c>
      <c r="G151" s="20"/>
      <c r="H151" s="20">
        <f t="shared" si="150"/>
        <v>0.5</v>
      </c>
      <c r="I151" s="20">
        <f t="shared" si="151"/>
        <v>0.5</v>
      </c>
      <c r="J151" s="20"/>
      <c r="K151" s="106">
        <f t="shared" si="160"/>
        <v>0</v>
      </c>
      <c r="L151" s="106">
        <f t="shared" si="132"/>
        <v>0</v>
      </c>
      <c r="M151" s="20"/>
      <c r="N151" s="46">
        <f t="shared" si="161"/>
        <v>0</v>
      </c>
      <c r="O151" s="46">
        <f t="shared" si="161"/>
        <v>0</v>
      </c>
      <c r="P151" s="46">
        <f t="shared" si="161"/>
        <v>0</v>
      </c>
      <c r="Q151" s="46">
        <f t="shared" si="161"/>
        <v>0</v>
      </c>
      <c r="R151" s="46">
        <f t="shared" si="161"/>
        <v>0</v>
      </c>
      <c r="S151" s="46">
        <f t="shared" si="161"/>
        <v>0</v>
      </c>
      <c r="T151" s="46">
        <f t="shared" si="161"/>
        <v>0</v>
      </c>
      <c r="U151" s="46">
        <f t="shared" si="161"/>
        <v>0</v>
      </c>
      <c r="V151" s="46">
        <f t="shared" si="161"/>
        <v>0</v>
      </c>
      <c r="W151" s="46">
        <f t="shared" si="161"/>
        <v>0</v>
      </c>
      <c r="X151" s="46">
        <f t="shared" si="161"/>
        <v>0</v>
      </c>
      <c r="Y151" s="46">
        <f t="shared" si="161"/>
        <v>0</v>
      </c>
      <c r="Z151" s="4"/>
      <c r="AA151" s="27">
        <f t="shared" si="134"/>
        <v>0</v>
      </c>
      <c r="AB151" s="27">
        <f t="shared" si="135"/>
        <v>0</v>
      </c>
      <c r="AC151" s="27">
        <f t="shared" si="136"/>
        <v>0</v>
      </c>
      <c r="AD151" s="27">
        <f t="shared" si="137"/>
        <v>0</v>
      </c>
      <c r="AE151" s="27">
        <f t="shared" si="138"/>
        <v>0</v>
      </c>
      <c r="AF151" s="27">
        <f t="shared" si="139"/>
        <v>0</v>
      </c>
      <c r="AG151" s="27">
        <f t="shared" si="140"/>
        <v>0</v>
      </c>
      <c r="AH151" s="27">
        <f t="shared" si="141"/>
        <v>0</v>
      </c>
      <c r="AI151" s="27">
        <f t="shared" si="142"/>
        <v>0</v>
      </c>
      <c r="AJ151" s="27">
        <f t="shared" si="143"/>
        <v>0</v>
      </c>
      <c r="AK151" s="27">
        <f t="shared" si="144"/>
        <v>0</v>
      </c>
      <c r="AL151" s="27">
        <f t="shared" si="145"/>
        <v>0</v>
      </c>
      <c r="AM151" s="4"/>
      <c r="AN151" s="20">
        <f>'Ward Details'!L16</f>
        <v>0</v>
      </c>
      <c r="AO151" s="20">
        <f>'Ward Details'!N16</f>
        <v>0</v>
      </c>
      <c r="AP151" s="4"/>
      <c r="AQ151" s="105">
        <f t="shared" si="152"/>
        <v>0</v>
      </c>
      <c r="AR151" s="105">
        <f t="shared" si="153"/>
        <v>0</v>
      </c>
      <c r="AS151" s="105">
        <f t="shared" si="153"/>
        <v>0</v>
      </c>
      <c r="AT151" s="105">
        <f t="shared" si="154"/>
        <v>0</v>
      </c>
      <c r="AU151" s="105">
        <f t="shared" si="155"/>
        <v>0</v>
      </c>
      <c r="AV151" s="105">
        <f t="shared" si="156"/>
        <v>0</v>
      </c>
      <c r="AW151" s="105">
        <f t="shared" si="156"/>
        <v>0</v>
      </c>
      <c r="AX151" s="105">
        <f t="shared" si="157"/>
        <v>0</v>
      </c>
      <c r="AY151" s="105">
        <f t="shared" si="158"/>
        <v>0</v>
      </c>
      <c r="AZ151" s="105">
        <f t="shared" si="158"/>
        <v>0</v>
      </c>
      <c r="BA151" s="105">
        <f t="shared" si="159"/>
        <v>0</v>
      </c>
      <c r="BB151" s="105">
        <f t="shared" si="159"/>
        <v>0</v>
      </c>
    </row>
    <row r="152" spans="1:54" s="32" customFormat="1" ht="12.75" hidden="1">
      <c r="A152" s="31" t="str">
        <f>'PPM Current'!A115</f>
        <v>Ward 11</v>
      </c>
      <c r="B152" s="106">
        <f>'Estimated teams by TGR'!N15</f>
        <v>0</v>
      </c>
      <c r="C152" s="46">
        <f t="shared" si="146"/>
        <v>0.1</v>
      </c>
      <c r="D152" s="247">
        <f t="shared" si="147"/>
        <v>0</v>
      </c>
      <c r="E152" s="106">
        <f t="shared" si="148"/>
        <v>0</v>
      </c>
      <c r="F152" s="106">
        <f t="shared" si="149"/>
        <v>0</v>
      </c>
      <c r="G152" s="20"/>
      <c r="H152" s="20">
        <f t="shared" si="150"/>
        <v>0.5</v>
      </c>
      <c r="I152" s="20">
        <f t="shared" si="151"/>
        <v>0.5</v>
      </c>
      <c r="J152" s="20"/>
      <c r="K152" s="106">
        <f t="shared" si="160"/>
        <v>0</v>
      </c>
      <c r="L152" s="106">
        <f t="shared" si="132"/>
        <v>0</v>
      </c>
      <c r="M152" s="20"/>
      <c r="N152" s="46">
        <f t="shared" si="161"/>
        <v>0</v>
      </c>
      <c r="O152" s="46">
        <f t="shared" si="161"/>
        <v>0</v>
      </c>
      <c r="P152" s="46">
        <f t="shared" si="161"/>
        <v>0</v>
      </c>
      <c r="Q152" s="46">
        <f t="shared" si="161"/>
        <v>0</v>
      </c>
      <c r="R152" s="46">
        <f t="shared" si="161"/>
        <v>0</v>
      </c>
      <c r="S152" s="46">
        <f t="shared" si="161"/>
        <v>0</v>
      </c>
      <c r="T152" s="46">
        <f t="shared" si="161"/>
        <v>0</v>
      </c>
      <c r="U152" s="46">
        <f t="shared" si="161"/>
        <v>0</v>
      </c>
      <c r="V152" s="46">
        <f t="shared" si="161"/>
        <v>0</v>
      </c>
      <c r="W152" s="46">
        <f t="shared" si="161"/>
        <v>0</v>
      </c>
      <c r="X152" s="46">
        <f t="shared" si="161"/>
        <v>0</v>
      </c>
      <c r="Y152" s="46">
        <f t="shared" si="161"/>
        <v>0</v>
      </c>
      <c r="Z152" s="4"/>
      <c r="AA152" s="27">
        <f t="shared" si="134"/>
        <v>0</v>
      </c>
      <c r="AB152" s="27">
        <f t="shared" si="135"/>
        <v>0</v>
      </c>
      <c r="AC152" s="27">
        <f t="shared" si="136"/>
        <v>0</v>
      </c>
      <c r="AD152" s="27">
        <f t="shared" si="137"/>
        <v>0</v>
      </c>
      <c r="AE152" s="27">
        <f t="shared" si="138"/>
        <v>0</v>
      </c>
      <c r="AF152" s="27">
        <f t="shared" si="139"/>
        <v>0</v>
      </c>
      <c r="AG152" s="27">
        <f t="shared" si="140"/>
        <v>0</v>
      </c>
      <c r="AH152" s="27">
        <f t="shared" si="141"/>
        <v>0</v>
      </c>
      <c r="AI152" s="27">
        <f t="shared" si="142"/>
        <v>0</v>
      </c>
      <c r="AJ152" s="27">
        <f t="shared" si="143"/>
        <v>0</v>
      </c>
      <c r="AK152" s="27">
        <f t="shared" si="144"/>
        <v>0</v>
      </c>
      <c r="AL152" s="27">
        <f t="shared" si="145"/>
        <v>0</v>
      </c>
      <c r="AM152" s="4"/>
      <c r="AN152" s="20">
        <f>'Ward Details'!L17</f>
        <v>0</v>
      </c>
      <c r="AO152" s="20">
        <f>'Ward Details'!N17</f>
        <v>0</v>
      </c>
      <c r="AP152" s="4"/>
      <c r="AQ152" s="105">
        <f t="shared" si="152"/>
        <v>0</v>
      </c>
      <c r="AR152" s="105">
        <f t="shared" si="153"/>
        <v>0</v>
      </c>
      <c r="AS152" s="105">
        <f t="shared" si="153"/>
        <v>0</v>
      </c>
      <c r="AT152" s="105">
        <f t="shared" si="154"/>
        <v>0</v>
      </c>
      <c r="AU152" s="105">
        <f t="shared" si="155"/>
        <v>0</v>
      </c>
      <c r="AV152" s="105">
        <f t="shared" si="156"/>
        <v>0</v>
      </c>
      <c r="AW152" s="105">
        <f t="shared" si="156"/>
        <v>0</v>
      </c>
      <c r="AX152" s="105">
        <f t="shared" si="157"/>
        <v>0</v>
      </c>
      <c r="AY152" s="105">
        <f t="shared" si="158"/>
        <v>0</v>
      </c>
      <c r="AZ152" s="105">
        <f t="shared" si="158"/>
        <v>0</v>
      </c>
      <c r="BA152" s="105">
        <f t="shared" si="159"/>
        <v>0</v>
      </c>
      <c r="BB152" s="105">
        <f t="shared" si="159"/>
        <v>0</v>
      </c>
    </row>
    <row r="153" spans="1:54" s="32" customFormat="1" ht="12.75" hidden="1">
      <c r="A153" s="31" t="str">
        <f>'PPM Current'!A116</f>
        <v>Ward 12</v>
      </c>
      <c r="B153" s="106">
        <f>'Estimated teams by TGR'!N16</f>
        <v>0</v>
      </c>
      <c r="C153" s="46">
        <f t="shared" si="146"/>
        <v>0.1</v>
      </c>
      <c r="D153" s="247">
        <f t="shared" si="147"/>
        <v>0</v>
      </c>
      <c r="E153" s="106">
        <f t="shared" si="148"/>
        <v>0</v>
      </c>
      <c r="F153" s="106">
        <f t="shared" si="149"/>
        <v>0</v>
      </c>
      <c r="G153" s="20"/>
      <c r="H153" s="20">
        <f t="shared" si="150"/>
        <v>0.5</v>
      </c>
      <c r="I153" s="20">
        <f t="shared" si="151"/>
        <v>0.5</v>
      </c>
      <c r="J153" s="20"/>
      <c r="K153" s="106">
        <f t="shared" si="160"/>
        <v>0</v>
      </c>
      <c r="L153" s="106">
        <f t="shared" si="132"/>
        <v>0</v>
      </c>
      <c r="M153" s="20"/>
      <c r="N153" s="46">
        <f t="shared" si="161"/>
        <v>0</v>
      </c>
      <c r="O153" s="46">
        <f t="shared" si="161"/>
        <v>0</v>
      </c>
      <c r="P153" s="46">
        <f t="shared" si="161"/>
        <v>0</v>
      </c>
      <c r="Q153" s="46">
        <f t="shared" si="161"/>
        <v>0</v>
      </c>
      <c r="R153" s="46">
        <f t="shared" si="161"/>
        <v>0</v>
      </c>
      <c r="S153" s="46">
        <f t="shared" si="161"/>
        <v>0</v>
      </c>
      <c r="T153" s="46">
        <f t="shared" si="161"/>
        <v>0</v>
      </c>
      <c r="U153" s="46">
        <f t="shared" si="161"/>
        <v>0</v>
      </c>
      <c r="V153" s="46">
        <f t="shared" si="161"/>
        <v>0</v>
      </c>
      <c r="W153" s="46">
        <f t="shared" si="161"/>
        <v>0</v>
      </c>
      <c r="X153" s="46">
        <f t="shared" si="161"/>
        <v>0</v>
      </c>
      <c r="Y153" s="46">
        <f t="shared" si="161"/>
        <v>0</v>
      </c>
      <c r="Z153" s="4"/>
      <c r="AA153" s="27">
        <f t="shared" si="134"/>
        <v>0</v>
      </c>
      <c r="AB153" s="27">
        <f t="shared" si="135"/>
        <v>0</v>
      </c>
      <c r="AC153" s="27">
        <f t="shared" si="136"/>
        <v>0</v>
      </c>
      <c r="AD153" s="27">
        <f t="shared" si="137"/>
        <v>0</v>
      </c>
      <c r="AE153" s="27">
        <f t="shared" si="138"/>
        <v>0</v>
      </c>
      <c r="AF153" s="27">
        <f t="shared" si="139"/>
        <v>0</v>
      </c>
      <c r="AG153" s="27">
        <f t="shared" si="140"/>
        <v>0</v>
      </c>
      <c r="AH153" s="27">
        <f t="shared" si="141"/>
        <v>0</v>
      </c>
      <c r="AI153" s="27">
        <f t="shared" si="142"/>
        <v>0</v>
      </c>
      <c r="AJ153" s="27">
        <f t="shared" si="143"/>
        <v>0</v>
      </c>
      <c r="AK153" s="27">
        <f t="shared" si="144"/>
        <v>0</v>
      </c>
      <c r="AL153" s="27">
        <f t="shared" si="145"/>
        <v>0</v>
      </c>
      <c r="AM153" s="4"/>
      <c r="AN153" s="20">
        <f>'Ward Details'!L18</f>
        <v>0</v>
      </c>
      <c r="AO153" s="20">
        <f>'Ward Details'!N18</f>
        <v>0</v>
      </c>
      <c r="AP153" s="4"/>
      <c r="AQ153" s="105">
        <f t="shared" si="152"/>
        <v>0</v>
      </c>
      <c r="AR153" s="105">
        <f t="shared" si="153"/>
        <v>0</v>
      </c>
      <c r="AS153" s="105">
        <f t="shared" si="153"/>
        <v>0</v>
      </c>
      <c r="AT153" s="105">
        <f t="shared" si="154"/>
        <v>0</v>
      </c>
      <c r="AU153" s="105">
        <f t="shared" si="155"/>
        <v>0</v>
      </c>
      <c r="AV153" s="105">
        <f t="shared" si="156"/>
        <v>0</v>
      </c>
      <c r="AW153" s="105">
        <f t="shared" si="156"/>
        <v>0</v>
      </c>
      <c r="AX153" s="105">
        <f t="shared" si="157"/>
        <v>0</v>
      </c>
      <c r="AY153" s="105">
        <f t="shared" si="158"/>
        <v>0</v>
      </c>
      <c r="AZ153" s="105">
        <f t="shared" si="158"/>
        <v>0</v>
      </c>
      <c r="BA153" s="105">
        <f t="shared" si="159"/>
        <v>0</v>
      </c>
      <c r="BB153" s="105">
        <f t="shared" si="159"/>
        <v>0</v>
      </c>
    </row>
    <row r="154" spans="1:54" s="32" customFormat="1" ht="12.75" hidden="1">
      <c r="A154" s="31" t="str">
        <f>'PPM Current'!A117</f>
        <v>Ward 13</v>
      </c>
      <c r="B154" s="106">
        <f>'Estimated teams by TGR'!N17</f>
        <v>0</v>
      </c>
      <c r="C154" s="46">
        <f t="shared" si="146"/>
        <v>0.1</v>
      </c>
      <c r="D154" s="247">
        <f t="shared" si="147"/>
        <v>0</v>
      </c>
      <c r="E154" s="106">
        <f t="shared" si="148"/>
        <v>0</v>
      </c>
      <c r="F154" s="106">
        <f t="shared" si="149"/>
        <v>0</v>
      </c>
      <c r="G154" s="20"/>
      <c r="H154" s="20">
        <f t="shared" si="150"/>
        <v>0.5</v>
      </c>
      <c r="I154" s="20">
        <f t="shared" si="151"/>
        <v>0.5</v>
      </c>
      <c r="J154" s="20"/>
      <c r="K154" s="106">
        <f t="shared" si="160"/>
        <v>0</v>
      </c>
      <c r="L154" s="106">
        <f t="shared" si="132"/>
        <v>0</v>
      </c>
      <c r="M154" s="20"/>
      <c r="N154" s="46">
        <f t="shared" si="161"/>
        <v>0</v>
      </c>
      <c r="O154" s="46">
        <f t="shared" si="161"/>
        <v>0</v>
      </c>
      <c r="P154" s="46">
        <f t="shared" si="161"/>
        <v>0</v>
      </c>
      <c r="Q154" s="46">
        <f t="shared" si="161"/>
        <v>0</v>
      </c>
      <c r="R154" s="46">
        <f t="shared" si="161"/>
        <v>0</v>
      </c>
      <c r="S154" s="46">
        <f t="shared" si="161"/>
        <v>0</v>
      </c>
      <c r="T154" s="46">
        <f t="shared" si="161"/>
        <v>0</v>
      </c>
      <c r="U154" s="46">
        <f t="shared" si="161"/>
        <v>0</v>
      </c>
      <c r="V154" s="46">
        <f t="shared" si="161"/>
        <v>0</v>
      </c>
      <c r="W154" s="46">
        <f t="shared" si="161"/>
        <v>0</v>
      </c>
      <c r="X154" s="46">
        <f t="shared" si="161"/>
        <v>0</v>
      </c>
      <c r="Y154" s="46">
        <f t="shared" si="161"/>
        <v>0</v>
      </c>
      <c r="Z154" s="4"/>
      <c r="AA154" s="27">
        <f t="shared" si="134"/>
        <v>0</v>
      </c>
      <c r="AB154" s="27">
        <f t="shared" si="135"/>
        <v>0</v>
      </c>
      <c r="AC154" s="27">
        <f t="shared" si="136"/>
        <v>0</v>
      </c>
      <c r="AD154" s="27">
        <f t="shared" si="137"/>
        <v>0</v>
      </c>
      <c r="AE154" s="27">
        <f t="shared" si="138"/>
        <v>0</v>
      </c>
      <c r="AF154" s="27">
        <f t="shared" si="139"/>
        <v>0</v>
      </c>
      <c r="AG154" s="27">
        <f t="shared" si="140"/>
        <v>0</v>
      </c>
      <c r="AH154" s="27">
        <f t="shared" si="141"/>
        <v>0</v>
      </c>
      <c r="AI154" s="27">
        <f t="shared" si="142"/>
        <v>0</v>
      </c>
      <c r="AJ154" s="27">
        <f t="shared" si="143"/>
        <v>0</v>
      </c>
      <c r="AK154" s="27">
        <f t="shared" si="144"/>
        <v>0</v>
      </c>
      <c r="AL154" s="27">
        <f t="shared" si="145"/>
        <v>0</v>
      </c>
      <c r="AM154" s="4"/>
      <c r="AN154" s="20">
        <f>'Ward Details'!L19</f>
        <v>0</v>
      </c>
      <c r="AO154" s="20">
        <f>'Ward Details'!N19</f>
        <v>0</v>
      </c>
      <c r="AP154" s="4"/>
      <c r="AQ154" s="105">
        <f t="shared" si="152"/>
        <v>0</v>
      </c>
      <c r="AR154" s="105">
        <f t="shared" si="153"/>
        <v>0</v>
      </c>
      <c r="AS154" s="105">
        <f t="shared" si="153"/>
        <v>0</v>
      </c>
      <c r="AT154" s="105">
        <f t="shared" si="154"/>
        <v>0</v>
      </c>
      <c r="AU154" s="105">
        <f t="shared" si="155"/>
        <v>0</v>
      </c>
      <c r="AV154" s="105">
        <f t="shared" si="156"/>
        <v>0</v>
      </c>
      <c r="AW154" s="105">
        <f t="shared" si="156"/>
        <v>0</v>
      </c>
      <c r="AX154" s="105">
        <f t="shared" si="157"/>
        <v>0</v>
      </c>
      <c r="AY154" s="105">
        <f t="shared" si="158"/>
        <v>0</v>
      </c>
      <c r="AZ154" s="105">
        <f t="shared" si="158"/>
        <v>0</v>
      </c>
      <c r="BA154" s="105">
        <f t="shared" si="159"/>
        <v>0</v>
      </c>
      <c r="BB154" s="105">
        <f t="shared" si="159"/>
        <v>0</v>
      </c>
    </row>
    <row r="155" spans="1:54" s="32" customFormat="1" ht="12.75" hidden="1">
      <c r="A155" s="31" t="str">
        <f>'PPM Current'!A118</f>
        <v>Ward 14</v>
      </c>
      <c r="B155" s="106">
        <f>'Estimated teams by TGR'!N18</f>
        <v>0</v>
      </c>
      <c r="C155" s="46">
        <f t="shared" si="146"/>
        <v>0.1</v>
      </c>
      <c r="D155" s="247">
        <f t="shared" si="147"/>
        <v>0</v>
      </c>
      <c r="E155" s="106">
        <f t="shared" si="148"/>
        <v>0</v>
      </c>
      <c r="F155" s="106">
        <f t="shared" si="149"/>
        <v>0</v>
      </c>
      <c r="G155" s="20"/>
      <c r="H155" s="20">
        <f t="shared" si="150"/>
        <v>0.5</v>
      </c>
      <c r="I155" s="20">
        <f t="shared" si="151"/>
        <v>0.5</v>
      </c>
      <c r="J155" s="20"/>
      <c r="K155" s="106">
        <f t="shared" si="160"/>
        <v>0</v>
      </c>
      <c r="L155" s="106">
        <f t="shared" si="132"/>
        <v>0</v>
      </c>
      <c r="M155" s="20"/>
      <c r="N155" s="46">
        <f t="shared" si="161"/>
        <v>0</v>
      </c>
      <c r="O155" s="46">
        <f t="shared" si="161"/>
        <v>0</v>
      </c>
      <c r="P155" s="46">
        <f t="shared" si="161"/>
        <v>0</v>
      </c>
      <c r="Q155" s="46">
        <f t="shared" si="161"/>
        <v>0</v>
      </c>
      <c r="R155" s="46">
        <f t="shared" si="161"/>
        <v>0</v>
      </c>
      <c r="S155" s="46">
        <f t="shared" si="161"/>
        <v>0</v>
      </c>
      <c r="T155" s="46">
        <f t="shared" si="161"/>
        <v>0</v>
      </c>
      <c r="U155" s="46">
        <f t="shared" si="161"/>
        <v>0</v>
      </c>
      <c r="V155" s="46">
        <f t="shared" si="161"/>
        <v>0</v>
      </c>
      <c r="W155" s="46">
        <f t="shared" si="161"/>
        <v>0</v>
      </c>
      <c r="X155" s="46">
        <f t="shared" si="161"/>
        <v>0</v>
      </c>
      <c r="Y155" s="46">
        <f t="shared" si="161"/>
        <v>0</v>
      </c>
      <c r="Z155" s="4"/>
      <c r="AA155" s="27">
        <f t="shared" si="134"/>
        <v>0</v>
      </c>
      <c r="AB155" s="27">
        <f t="shared" si="135"/>
        <v>0</v>
      </c>
      <c r="AC155" s="27">
        <f t="shared" si="136"/>
        <v>0</v>
      </c>
      <c r="AD155" s="27">
        <f t="shared" si="137"/>
        <v>0</v>
      </c>
      <c r="AE155" s="27">
        <f t="shared" si="138"/>
        <v>0</v>
      </c>
      <c r="AF155" s="27">
        <f t="shared" si="139"/>
        <v>0</v>
      </c>
      <c r="AG155" s="27">
        <f t="shared" si="140"/>
        <v>0</v>
      </c>
      <c r="AH155" s="27">
        <f t="shared" si="141"/>
        <v>0</v>
      </c>
      <c r="AI155" s="27">
        <f t="shared" si="142"/>
        <v>0</v>
      </c>
      <c r="AJ155" s="27">
        <f t="shared" si="143"/>
        <v>0</v>
      </c>
      <c r="AK155" s="27">
        <f t="shared" si="144"/>
        <v>0</v>
      </c>
      <c r="AL155" s="27">
        <f t="shared" si="145"/>
        <v>0</v>
      </c>
      <c r="AM155" s="4"/>
      <c r="AN155" s="20">
        <f>'Ward Details'!L20</f>
        <v>0</v>
      </c>
      <c r="AO155" s="20">
        <f>'Ward Details'!N20</f>
        <v>0</v>
      </c>
      <c r="AP155" s="4"/>
      <c r="AQ155" s="105">
        <f t="shared" si="152"/>
        <v>0</v>
      </c>
      <c r="AR155" s="105">
        <f t="shared" si="153"/>
        <v>0</v>
      </c>
      <c r="AS155" s="105">
        <f t="shared" si="153"/>
        <v>0</v>
      </c>
      <c r="AT155" s="105">
        <f t="shared" si="154"/>
        <v>0</v>
      </c>
      <c r="AU155" s="105">
        <f t="shared" si="155"/>
        <v>0</v>
      </c>
      <c r="AV155" s="105">
        <f t="shared" si="156"/>
        <v>0</v>
      </c>
      <c r="AW155" s="105">
        <f t="shared" si="156"/>
        <v>0</v>
      </c>
      <c r="AX155" s="105">
        <f t="shared" si="157"/>
        <v>0</v>
      </c>
      <c r="AY155" s="105">
        <f t="shared" si="158"/>
        <v>0</v>
      </c>
      <c r="AZ155" s="105">
        <f t="shared" si="158"/>
        <v>0</v>
      </c>
      <c r="BA155" s="105">
        <f t="shared" si="159"/>
        <v>0</v>
      </c>
      <c r="BB155" s="105">
        <f t="shared" si="159"/>
        <v>0</v>
      </c>
    </row>
    <row r="156" spans="1:54" s="32" customFormat="1" ht="12.75" hidden="1">
      <c r="A156" s="31" t="str">
        <f>'PPM Current'!A119</f>
        <v>Ward 15</v>
      </c>
      <c r="B156" s="106">
        <f>'Estimated teams by TGR'!N19</f>
        <v>0</v>
      </c>
      <c r="C156" s="46">
        <f t="shared" si="146"/>
        <v>0.1</v>
      </c>
      <c r="D156" s="247">
        <f t="shared" si="147"/>
        <v>0</v>
      </c>
      <c r="E156" s="106">
        <f t="shared" si="148"/>
        <v>0</v>
      </c>
      <c r="F156" s="106">
        <f t="shared" si="149"/>
        <v>0</v>
      </c>
      <c r="G156" s="20"/>
      <c r="H156" s="20">
        <f t="shared" si="150"/>
        <v>0.5</v>
      </c>
      <c r="I156" s="20">
        <f t="shared" si="151"/>
        <v>0.5</v>
      </c>
      <c r="J156" s="20"/>
      <c r="K156" s="106">
        <f t="shared" si="160"/>
        <v>0</v>
      </c>
      <c r="L156" s="106">
        <f t="shared" si="132"/>
        <v>0</v>
      </c>
      <c r="M156" s="20"/>
      <c r="N156" s="46">
        <f t="shared" si="161"/>
        <v>0</v>
      </c>
      <c r="O156" s="46">
        <f t="shared" si="161"/>
        <v>0</v>
      </c>
      <c r="P156" s="46">
        <f t="shared" si="161"/>
        <v>0</v>
      </c>
      <c r="Q156" s="46">
        <f t="shared" si="161"/>
        <v>0</v>
      </c>
      <c r="R156" s="46">
        <f t="shared" si="161"/>
        <v>0</v>
      </c>
      <c r="S156" s="46">
        <f t="shared" si="161"/>
        <v>0</v>
      </c>
      <c r="T156" s="46">
        <f t="shared" si="161"/>
        <v>0</v>
      </c>
      <c r="U156" s="46">
        <f t="shared" si="161"/>
        <v>0</v>
      </c>
      <c r="V156" s="46">
        <f t="shared" si="161"/>
        <v>0</v>
      </c>
      <c r="W156" s="46">
        <f t="shared" si="161"/>
        <v>0</v>
      </c>
      <c r="X156" s="46">
        <f t="shared" si="161"/>
        <v>0</v>
      </c>
      <c r="Y156" s="46">
        <f t="shared" si="161"/>
        <v>0</v>
      </c>
      <c r="Z156" s="4"/>
      <c r="AA156" s="27">
        <f t="shared" si="134"/>
        <v>0</v>
      </c>
      <c r="AB156" s="27">
        <f t="shared" si="135"/>
        <v>0</v>
      </c>
      <c r="AC156" s="27">
        <f t="shared" si="136"/>
        <v>0</v>
      </c>
      <c r="AD156" s="27">
        <f t="shared" si="137"/>
        <v>0</v>
      </c>
      <c r="AE156" s="27">
        <f t="shared" si="138"/>
        <v>0</v>
      </c>
      <c r="AF156" s="27">
        <f t="shared" si="139"/>
        <v>0</v>
      </c>
      <c r="AG156" s="27">
        <f t="shared" si="140"/>
        <v>0</v>
      </c>
      <c r="AH156" s="27">
        <f t="shared" si="141"/>
        <v>0</v>
      </c>
      <c r="AI156" s="27">
        <f t="shared" si="142"/>
        <v>0</v>
      </c>
      <c r="AJ156" s="27">
        <f t="shared" si="143"/>
        <v>0</v>
      </c>
      <c r="AK156" s="27">
        <f t="shared" si="144"/>
        <v>0</v>
      </c>
      <c r="AL156" s="27">
        <f t="shared" si="145"/>
        <v>0</v>
      </c>
      <c r="AM156" s="4"/>
      <c r="AN156" s="20">
        <f>'Ward Details'!L21</f>
        <v>0</v>
      </c>
      <c r="AO156" s="20">
        <f>'Ward Details'!N21</f>
        <v>0</v>
      </c>
      <c r="AP156" s="4"/>
      <c r="AQ156" s="105">
        <f t="shared" si="152"/>
        <v>0</v>
      </c>
      <c r="AR156" s="105">
        <f t="shared" si="153"/>
        <v>0</v>
      </c>
      <c r="AS156" s="105">
        <f t="shared" si="153"/>
        <v>0</v>
      </c>
      <c r="AT156" s="105">
        <f t="shared" si="154"/>
        <v>0</v>
      </c>
      <c r="AU156" s="105">
        <f t="shared" si="155"/>
        <v>0</v>
      </c>
      <c r="AV156" s="105">
        <f t="shared" si="156"/>
        <v>0</v>
      </c>
      <c r="AW156" s="105">
        <f t="shared" si="156"/>
        <v>0</v>
      </c>
      <c r="AX156" s="105">
        <f t="shared" si="157"/>
        <v>0</v>
      </c>
      <c r="AY156" s="105">
        <f t="shared" si="158"/>
        <v>0</v>
      </c>
      <c r="AZ156" s="105">
        <f t="shared" si="158"/>
        <v>0</v>
      </c>
      <c r="BA156" s="105">
        <f t="shared" si="159"/>
        <v>0</v>
      </c>
      <c r="BB156" s="105">
        <f t="shared" si="159"/>
        <v>0</v>
      </c>
    </row>
    <row r="157" spans="1:54" s="32" customFormat="1" ht="12.75" hidden="1">
      <c r="A157" s="31" t="str">
        <f>'PPM Current'!A120</f>
        <v>Ward 16</v>
      </c>
      <c r="B157" s="106">
        <f>'Estimated teams by TGR'!N20</f>
        <v>0</v>
      </c>
      <c r="C157" s="46">
        <f t="shared" si="146"/>
        <v>0.1</v>
      </c>
      <c r="D157" s="247">
        <f t="shared" si="147"/>
        <v>0</v>
      </c>
      <c r="E157" s="106">
        <f t="shared" si="148"/>
        <v>0</v>
      </c>
      <c r="F157" s="106">
        <f t="shared" si="149"/>
        <v>0</v>
      </c>
      <c r="G157" s="20"/>
      <c r="H157" s="20">
        <f t="shared" si="150"/>
        <v>0.5</v>
      </c>
      <c r="I157" s="20">
        <f t="shared" si="151"/>
        <v>0.5</v>
      </c>
      <c r="J157" s="20"/>
      <c r="K157" s="106">
        <f t="shared" si="160"/>
        <v>0</v>
      </c>
      <c r="L157" s="106">
        <f t="shared" si="132"/>
        <v>0</v>
      </c>
      <c r="M157" s="20"/>
      <c r="N157" s="46">
        <f t="shared" si="161"/>
        <v>0</v>
      </c>
      <c r="O157" s="46">
        <f t="shared" si="161"/>
        <v>0</v>
      </c>
      <c r="P157" s="46">
        <f t="shared" si="161"/>
        <v>0</v>
      </c>
      <c r="Q157" s="46">
        <f t="shared" si="161"/>
        <v>0</v>
      </c>
      <c r="R157" s="46">
        <f t="shared" si="161"/>
        <v>0</v>
      </c>
      <c r="S157" s="46">
        <f t="shared" si="161"/>
        <v>0</v>
      </c>
      <c r="T157" s="46">
        <f t="shared" si="161"/>
        <v>0</v>
      </c>
      <c r="U157" s="46">
        <f t="shared" si="161"/>
        <v>0</v>
      </c>
      <c r="V157" s="46">
        <f t="shared" si="161"/>
        <v>0</v>
      </c>
      <c r="W157" s="46">
        <f t="shared" si="161"/>
        <v>0</v>
      </c>
      <c r="X157" s="46">
        <f t="shared" si="161"/>
        <v>0</v>
      </c>
      <c r="Y157" s="46">
        <f t="shared" si="161"/>
        <v>0</v>
      </c>
      <c r="Z157" s="4"/>
      <c r="AA157" s="27">
        <f t="shared" si="134"/>
        <v>0</v>
      </c>
      <c r="AB157" s="27">
        <f t="shared" si="135"/>
        <v>0</v>
      </c>
      <c r="AC157" s="27">
        <f t="shared" si="136"/>
        <v>0</v>
      </c>
      <c r="AD157" s="27">
        <f t="shared" si="137"/>
        <v>0</v>
      </c>
      <c r="AE157" s="27">
        <f t="shared" si="138"/>
        <v>0</v>
      </c>
      <c r="AF157" s="27">
        <f t="shared" si="139"/>
        <v>0</v>
      </c>
      <c r="AG157" s="27">
        <f t="shared" si="140"/>
        <v>0</v>
      </c>
      <c r="AH157" s="27">
        <f t="shared" si="141"/>
        <v>0</v>
      </c>
      <c r="AI157" s="27">
        <f t="shared" si="142"/>
        <v>0</v>
      </c>
      <c r="AJ157" s="27">
        <f t="shared" si="143"/>
        <v>0</v>
      </c>
      <c r="AK157" s="27">
        <f t="shared" si="144"/>
        <v>0</v>
      </c>
      <c r="AL157" s="27">
        <f t="shared" si="145"/>
        <v>0</v>
      </c>
      <c r="AM157" s="4"/>
      <c r="AN157" s="20">
        <f>'Ward Details'!L22</f>
        <v>0</v>
      </c>
      <c r="AO157" s="20">
        <f>'Ward Details'!N22</f>
        <v>0</v>
      </c>
      <c r="AP157" s="4"/>
      <c r="AQ157" s="105">
        <f t="shared" si="152"/>
        <v>0</v>
      </c>
      <c r="AR157" s="105">
        <f t="shared" si="153"/>
        <v>0</v>
      </c>
      <c r="AS157" s="105">
        <f t="shared" si="153"/>
        <v>0</v>
      </c>
      <c r="AT157" s="105">
        <f t="shared" si="154"/>
        <v>0</v>
      </c>
      <c r="AU157" s="105">
        <f t="shared" si="155"/>
        <v>0</v>
      </c>
      <c r="AV157" s="105">
        <f t="shared" si="156"/>
        <v>0</v>
      </c>
      <c r="AW157" s="105">
        <f t="shared" si="156"/>
        <v>0</v>
      </c>
      <c r="AX157" s="105">
        <f t="shared" si="157"/>
        <v>0</v>
      </c>
      <c r="AY157" s="105">
        <f t="shared" si="158"/>
        <v>0</v>
      </c>
      <c r="AZ157" s="105">
        <f t="shared" si="158"/>
        <v>0</v>
      </c>
      <c r="BA157" s="105">
        <f t="shared" si="159"/>
        <v>0</v>
      </c>
      <c r="BB157" s="105">
        <f t="shared" si="159"/>
        <v>0</v>
      </c>
    </row>
    <row r="158" spans="1:54" s="32" customFormat="1" ht="12.75" hidden="1">
      <c r="A158" s="31" t="str">
        <f>'PPM Current'!A121</f>
        <v>Ward 17</v>
      </c>
      <c r="B158" s="106">
        <f>'Estimated teams by TGR'!N21</f>
        <v>0</v>
      </c>
      <c r="C158" s="46">
        <f t="shared" si="146"/>
        <v>0.1</v>
      </c>
      <c r="D158" s="247">
        <f t="shared" si="147"/>
        <v>0</v>
      </c>
      <c r="E158" s="106">
        <f t="shared" si="148"/>
        <v>0</v>
      </c>
      <c r="F158" s="106">
        <f t="shared" si="149"/>
        <v>0</v>
      </c>
      <c r="G158" s="20"/>
      <c r="H158" s="20">
        <f t="shared" si="150"/>
        <v>0.5</v>
      </c>
      <c r="I158" s="20">
        <f t="shared" si="151"/>
        <v>0.5</v>
      </c>
      <c r="J158" s="20"/>
      <c r="K158" s="106">
        <f t="shared" si="160"/>
        <v>0</v>
      </c>
      <c r="L158" s="106">
        <f t="shared" si="132"/>
        <v>0</v>
      </c>
      <c r="M158" s="20"/>
      <c r="N158" s="46">
        <f t="shared" si="161"/>
        <v>0</v>
      </c>
      <c r="O158" s="46">
        <f t="shared" si="161"/>
        <v>0</v>
      </c>
      <c r="P158" s="46">
        <f t="shared" si="161"/>
        <v>0</v>
      </c>
      <c r="Q158" s="46">
        <f t="shared" si="161"/>
        <v>0</v>
      </c>
      <c r="R158" s="46">
        <f t="shared" si="161"/>
        <v>0</v>
      </c>
      <c r="S158" s="46">
        <f t="shared" si="161"/>
        <v>0</v>
      </c>
      <c r="T158" s="46">
        <f t="shared" si="161"/>
        <v>0</v>
      </c>
      <c r="U158" s="46">
        <f t="shared" si="161"/>
        <v>0</v>
      </c>
      <c r="V158" s="46">
        <f t="shared" si="161"/>
        <v>0</v>
      </c>
      <c r="W158" s="46">
        <f t="shared" si="161"/>
        <v>0</v>
      </c>
      <c r="X158" s="46">
        <f t="shared" si="161"/>
        <v>0</v>
      </c>
      <c r="Y158" s="46">
        <f t="shared" si="161"/>
        <v>0</v>
      </c>
      <c r="Z158" s="4"/>
      <c r="AA158" s="27">
        <f t="shared" si="134"/>
        <v>0</v>
      </c>
      <c r="AB158" s="27">
        <f t="shared" si="135"/>
        <v>0</v>
      </c>
      <c r="AC158" s="27">
        <f t="shared" si="136"/>
        <v>0</v>
      </c>
      <c r="AD158" s="27">
        <f t="shared" si="137"/>
        <v>0</v>
      </c>
      <c r="AE158" s="27">
        <f t="shared" si="138"/>
        <v>0</v>
      </c>
      <c r="AF158" s="27">
        <f t="shared" si="139"/>
        <v>0</v>
      </c>
      <c r="AG158" s="27">
        <f t="shared" si="140"/>
        <v>0</v>
      </c>
      <c r="AH158" s="27">
        <f t="shared" si="141"/>
        <v>0</v>
      </c>
      <c r="AI158" s="27">
        <f t="shared" si="142"/>
        <v>0</v>
      </c>
      <c r="AJ158" s="27">
        <f t="shared" si="143"/>
        <v>0</v>
      </c>
      <c r="AK158" s="27">
        <f t="shared" si="144"/>
        <v>0</v>
      </c>
      <c r="AL158" s="27">
        <f t="shared" si="145"/>
        <v>0</v>
      </c>
      <c r="AM158" s="4"/>
      <c r="AN158" s="20">
        <f>'Ward Details'!L23</f>
        <v>0</v>
      </c>
      <c r="AO158" s="20">
        <f>'Ward Details'!N23</f>
        <v>0</v>
      </c>
      <c r="AP158" s="4"/>
      <c r="AQ158" s="105">
        <f t="shared" si="152"/>
        <v>0</v>
      </c>
      <c r="AR158" s="105">
        <f t="shared" si="153"/>
        <v>0</v>
      </c>
      <c r="AS158" s="105">
        <f t="shared" si="153"/>
        <v>0</v>
      </c>
      <c r="AT158" s="105">
        <f t="shared" si="154"/>
        <v>0</v>
      </c>
      <c r="AU158" s="105">
        <f t="shared" si="155"/>
        <v>0</v>
      </c>
      <c r="AV158" s="105">
        <f t="shared" si="156"/>
        <v>0</v>
      </c>
      <c r="AW158" s="105">
        <f t="shared" si="156"/>
        <v>0</v>
      </c>
      <c r="AX158" s="105">
        <f t="shared" si="157"/>
        <v>0</v>
      </c>
      <c r="AY158" s="105">
        <f t="shared" si="158"/>
        <v>0</v>
      </c>
      <c r="AZ158" s="105">
        <f t="shared" si="158"/>
        <v>0</v>
      </c>
      <c r="BA158" s="105">
        <f t="shared" si="159"/>
        <v>0</v>
      </c>
      <c r="BB158" s="105">
        <f t="shared" si="159"/>
        <v>0</v>
      </c>
    </row>
    <row r="159" spans="1:54" s="32" customFormat="1" ht="12.75" hidden="1">
      <c r="A159" s="31" t="str">
        <f>'PPM Current'!A122</f>
        <v>Ward 18</v>
      </c>
      <c r="B159" s="106">
        <f>'Estimated teams by TGR'!N22</f>
        <v>0</v>
      </c>
      <c r="C159" s="46">
        <f t="shared" si="146"/>
        <v>0.1</v>
      </c>
      <c r="D159" s="247">
        <f t="shared" si="147"/>
        <v>0</v>
      </c>
      <c r="E159" s="106">
        <f t="shared" si="148"/>
        <v>0</v>
      </c>
      <c r="F159" s="106">
        <f t="shared" si="149"/>
        <v>0</v>
      </c>
      <c r="G159" s="20"/>
      <c r="H159" s="20">
        <f t="shared" si="150"/>
        <v>0.5</v>
      </c>
      <c r="I159" s="20">
        <f t="shared" si="151"/>
        <v>0.5</v>
      </c>
      <c r="J159" s="20"/>
      <c r="K159" s="106">
        <f t="shared" si="160"/>
        <v>0</v>
      </c>
      <c r="L159" s="106">
        <f t="shared" si="132"/>
        <v>0</v>
      </c>
      <c r="M159" s="20"/>
      <c r="N159" s="46">
        <f t="shared" si="161"/>
        <v>0</v>
      </c>
      <c r="O159" s="46">
        <f t="shared" si="161"/>
        <v>0</v>
      </c>
      <c r="P159" s="46">
        <f t="shared" si="161"/>
        <v>0</v>
      </c>
      <c r="Q159" s="46">
        <f t="shared" si="161"/>
        <v>0</v>
      </c>
      <c r="R159" s="46">
        <f t="shared" si="161"/>
        <v>0</v>
      </c>
      <c r="S159" s="46">
        <f t="shared" si="161"/>
        <v>0</v>
      </c>
      <c r="T159" s="46">
        <f t="shared" si="161"/>
        <v>0</v>
      </c>
      <c r="U159" s="46">
        <f t="shared" si="161"/>
        <v>0</v>
      </c>
      <c r="V159" s="46">
        <f t="shared" si="161"/>
        <v>0</v>
      </c>
      <c r="W159" s="46">
        <f t="shared" si="161"/>
        <v>0</v>
      </c>
      <c r="X159" s="46">
        <f t="shared" si="161"/>
        <v>0</v>
      </c>
      <c r="Y159" s="46">
        <f t="shared" si="161"/>
        <v>0</v>
      </c>
      <c r="Z159" s="4"/>
      <c r="AA159" s="27">
        <f t="shared" si="134"/>
        <v>0</v>
      </c>
      <c r="AB159" s="27">
        <f t="shared" si="135"/>
        <v>0</v>
      </c>
      <c r="AC159" s="27">
        <f t="shared" si="136"/>
        <v>0</v>
      </c>
      <c r="AD159" s="27">
        <f t="shared" si="137"/>
        <v>0</v>
      </c>
      <c r="AE159" s="27">
        <f t="shared" si="138"/>
        <v>0</v>
      </c>
      <c r="AF159" s="27">
        <f t="shared" si="139"/>
        <v>0</v>
      </c>
      <c r="AG159" s="27">
        <f t="shared" si="140"/>
        <v>0</v>
      </c>
      <c r="AH159" s="27">
        <f t="shared" si="141"/>
        <v>0</v>
      </c>
      <c r="AI159" s="27">
        <f t="shared" si="142"/>
        <v>0</v>
      </c>
      <c r="AJ159" s="27">
        <f t="shared" si="143"/>
        <v>0</v>
      </c>
      <c r="AK159" s="27">
        <f t="shared" si="144"/>
        <v>0</v>
      </c>
      <c r="AL159" s="27">
        <f t="shared" si="145"/>
        <v>0</v>
      </c>
      <c r="AM159" s="4"/>
      <c r="AN159" s="20">
        <f>'Ward Details'!L24</f>
        <v>0</v>
      </c>
      <c r="AO159" s="20">
        <f>'Ward Details'!N24</f>
        <v>0</v>
      </c>
      <c r="AP159" s="4"/>
      <c r="AQ159" s="105">
        <f t="shared" si="152"/>
        <v>0</v>
      </c>
      <c r="AR159" s="105">
        <f t="shared" si="153"/>
        <v>0</v>
      </c>
      <c r="AS159" s="105">
        <f t="shared" si="153"/>
        <v>0</v>
      </c>
      <c r="AT159" s="105">
        <f t="shared" si="154"/>
        <v>0</v>
      </c>
      <c r="AU159" s="105">
        <f t="shared" si="155"/>
        <v>0</v>
      </c>
      <c r="AV159" s="105">
        <f t="shared" si="156"/>
        <v>0</v>
      </c>
      <c r="AW159" s="105">
        <f t="shared" si="156"/>
        <v>0</v>
      </c>
      <c r="AX159" s="105">
        <f t="shared" si="157"/>
        <v>0</v>
      </c>
      <c r="AY159" s="105">
        <f t="shared" si="158"/>
        <v>0</v>
      </c>
      <c r="AZ159" s="105">
        <f t="shared" si="158"/>
        <v>0</v>
      </c>
      <c r="BA159" s="105">
        <f t="shared" si="159"/>
        <v>0</v>
      </c>
      <c r="BB159" s="105">
        <f t="shared" si="159"/>
        <v>0</v>
      </c>
    </row>
    <row r="160" spans="1:54" s="32" customFormat="1" ht="12.75" hidden="1">
      <c r="A160" s="31" t="str">
        <f>'PPM Current'!A123</f>
        <v>Ward 19</v>
      </c>
      <c r="B160" s="106">
        <f>'Estimated teams by TGR'!N23</f>
        <v>0</v>
      </c>
      <c r="C160" s="46">
        <f t="shared" si="146"/>
        <v>0.1</v>
      </c>
      <c r="D160" s="247">
        <f t="shared" si="147"/>
        <v>0</v>
      </c>
      <c r="E160" s="106">
        <f t="shared" si="148"/>
        <v>0</v>
      </c>
      <c r="F160" s="106">
        <f t="shared" si="149"/>
        <v>0</v>
      </c>
      <c r="G160" s="20"/>
      <c r="H160" s="20">
        <f t="shared" si="150"/>
        <v>0.5</v>
      </c>
      <c r="I160" s="20">
        <f t="shared" si="151"/>
        <v>0.5</v>
      </c>
      <c r="J160" s="20"/>
      <c r="K160" s="106">
        <f t="shared" si="160"/>
        <v>0</v>
      </c>
      <c r="L160" s="106">
        <f t="shared" si="132"/>
        <v>0</v>
      </c>
      <c r="M160" s="20"/>
      <c r="N160" s="46">
        <f t="shared" si="161"/>
        <v>0</v>
      </c>
      <c r="O160" s="46">
        <f t="shared" si="161"/>
        <v>0</v>
      </c>
      <c r="P160" s="46">
        <f t="shared" si="161"/>
        <v>0</v>
      </c>
      <c r="Q160" s="46">
        <f t="shared" si="161"/>
        <v>0</v>
      </c>
      <c r="R160" s="46">
        <f t="shared" si="161"/>
        <v>0</v>
      </c>
      <c r="S160" s="46">
        <f t="shared" si="161"/>
        <v>0</v>
      </c>
      <c r="T160" s="46">
        <f t="shared" si="161"/>
        <v>0</v>
      </c>
      <c r="U160" s="46">
        <f t="shared" si="161"/>
        <v>0</v>
      </c>
      <c r="V160" s="46">
        <f t="shared" si="161"/>
        <v>0</v>
      </c>
      <c r="W160" s="46">
        <f t="shared" si="161"/>
        <v>0</v>
      </c>
      <c r="X160" s="46">
        <f t="shared" si="161"/>
        <v>0</v>
      </c>
      <c r="Y160" s="46">
        <f t="shared" si="161"/>
        <v>0</v>
      </c>
      <c r="Z160" s="4"/>
      <c r="AA160" s="27">
        <f t="shared" si="134"/>
        <v>0</v>
      </c>
      <c r="AB160" s="27">
        <f t="shared" si="135"/>
        <v>0</v>
      </c>
      <c r="AC160" s="27">
        <f t="shared" si="136"/>
        <v>0</v>
      </c>
      <c r="AD160" s="27">
        <f t="shared" si="137"/>
        <v>0</v>
      </c>
      <c r="AE160" s="27">
        <f t="shared" si="138"/>
        <v>0</v>
      </c>
      <c r="AF160" s="27">
        <f t="shared" si="139"/>
        <v>0</v>
      </c>
      <c r="AG160" s="27">
        <f t="shared" si="140"/>
        <v>0</v>
      </c>
      <c r="AH160" s="27">
        <f t="shared" si="141"/>
        <v>0</v>
      </c>
      <c r="AI160" s="27">
        <f t="shared" si="142"/>
        <v>0</v>
      </c>
      <c r="AJ160" s="27">
        <f t="shared" si="143"/>
        <v>0</v>
      </c>
      <c r="AK160" s="27">
        <f t="shared" si="144"/>
        <v>0</v>
      </c>
      <c r="AL160" s="27">
        <f t="shared" si="145"/>
        <v>0</v>
      </c>
      <c r="AM160" s="4"/>
      <c r="AN160" s="20">
        <f>'Ward Details'!L25</f>
        <v>0</v>
      </c>
      <c r="AO160" s="20">
        <f>'Ward Details'!N25</f>
        <v>0</v>
      </c>
      <c r="AP160" s="4"/>
      <c r="AQ160" s="105">
        <f t="shared" si="152"/>
        <v>0</v>
      </c>
      <c r="AR160" s="105">
        <f t="shared" si="153"/>
        <v>0</v>
      </c>
      <c r="AS160" s="105">
        <f t="shared" si="153"/>
        <v>0</v>
      </c>
      <c r="AT160" s="105">
        <f t="shared" si="154"/>
        <v>0</v>
      </c>
      <c r="AU160" s="105">
        <f t="shared" si="155"/>
        <v>0</v>
      </c>
      <c r="AV160" s="105">
        <f t="shared" si="156"/>
        <v>0</v>
      </c>
      <c r="AW160" s="105">
        <f t="shared" si="156"/>
        <v>0</v>
      </c>
      <c r="AX160" s="105">
        <f t="shared" si="157"/>
        <v>0</v>
      </c>
      <c r="AY160" s="105">
        <f t="shared" si="158"/>
        <v>0</v>
      </c>
      <c r="AZ160" s="105">
        <f t="shared" si="158"/>
        <v>0</v>
      </c>
      <c r="BA160" s="105">
        <f t="shared" si="159"/>
        <v>0</v>
      </c>
      <c r="BB160" s="105">
        <f t="shared" si="159"/>
        <v>0</v>
      </c>
    </row>
    <row r="161" spans="1:54" s="32" customFormat="1" ht="12.75" hidden="1">
      <c r="A161" s="31" t="str">
        <f>'PPM Current'!A124</f>
        <v>Ward 20</v>
      </c>
      <c r="B161" s="106">
        <f>'Estimated teams by TGR'!N24</f>
        <v>0</v>
      </c>
      <c r="C161" s="46">
        <f t="shared" si="146"/>
        <v>0.1</v>
      </c>
      <c r="D161" s="247">
        <f t="shared" si="147"/>
        <v>0</v>
      </c>
      <c r="E161" s="106">
        <f t="shared" si="148"/>
        <v>0</v>
      </c>
      <c r="F161" s="106">
        <f t="shared" si="149"/>
        <v>0</v>
      </c>
      <c r="G161" s="20"/>
      <c r="H161" s="20">
        <f t="shared" si="150"/>
        <v>0.5</v>
      </c>
      <c r="I161" s="20">
        <f t="shared" si="151"/>
        <v>0.5</v>
      </c>
      <c r="J161" s="20"/>
      <c r="K161" s="106">
        <f t="shared" si="160"/>
        <v>0</v>
      </c>
      <c r="L161" s="106">
        <f t="shared" si="132"/>
        <v>0</v>
      </c>
      <c r="M161" s="20"/>
      <c r="N161" s="46">
        <f t="shared" si="161"/>
        <v>0</v>
      </c>
      <c r="O161" s="46">
        <f t="shared" si="161"/>
        <v>0</v>
      </c>
      <c r="P161" s="46">
        <f t="shared" si="161"/>
        <v>0</v>
      </c>
      <c r="Q161" s="46">
        <f t="shared" si="161"/>
        <v>0</v>
      </c>
      <c r="R161" s="46">
        <f t="shared" si="161"/>
        <v>0</v>
      </c>
      <c r="S161" s="46">
        <f t="shared" si="161"/>
        <v>0</v>
      </c>
      <c r="T161" s="46">
        <f t="shared" si="161"/>
        <v>0</v>
      </c>
      <c r="U161" s="46">
        <f t="shared" si="161"/>
        <v>0</v>
      </c>
      <c r="V161" s="46">
        <f t="shared" si="161"/>
        <v>0</v>
      </c>
      <c r="W161" s="46">
        <f t="shared" si="161"/>
        <v>0</v>
      </c>
      <c r="X161" s="46">
        <f t="shared" si="161"/>
        <v>0</v>
      </c>
      <c r="Y161" s="46">
        <f t="shared" si="161"/>
        <v>0</v>
      </c>
      <c r="Z161" s="4"/>
      <c r="AA161" s="27">
        <f t="shared" si="134"/>
        <v>0</v>
      </c>
      <c r="AB161" s="27">
        <f t="shared" si="135"/>
        <v>0</v>
      </c>
      <c r="AC161" s="27">
        <f t="shared" si="136"/>
        <v>0</v>
      </c>
      <c r="AD161" s="27">
        <f t="shared" si="137"/>
        <v>0</v>
      </c>
      <c r="AE161" s="27">
        <f t="shared" si="138"/>
        <v>0</v>
      </c>
      <c r="AF161" s="27">
        <f t="shared" si="139"/>
        <v>0</v>
      </c>
      <c r="AG161" s="27">
        <f t="shared" si="140"/>
        <v>0</v>
      </c>
      <c r="AH161" s="27">
        <f>L161*U161</f>
        <v>0</v>
      </c>
      <c r="AI161" s="27">
        <f t="shared" si="142"/>
        <v>0</v>
      </c>
      <c r="AJ161" s="27">
        <f t="shared" si="143"/>
        <v>0</v>
      </c>
      <c r="AK161" s="27">
        <f t="shared" si="144"/>
        <v>0</v>
      </c>
      <c r="AL161" s="27">
        <f t="shared" si="145"/>
        <v>0</v>
      </c>
      <c r="AM161" s="4"/>
      <c r="AN161" s="20">
        <f>'Ward Details'!L26</f>
        <v>0</v>
      </c>
      <c r="AO161" s="20">
        <f>'Ward Details'!N26</f>
        <v>0</v>
      </c>
      <c r="AP161" s="4"/>
      <c r="AQ161" s="105">
        <f t="shared" si="152"/>
        <v>0</v>
      </c>
      <c r="AR161" s="105">
        <f t="shared" si="153"/>
        <v>0</v>
      </c>
      <c r="AS161" s="105">
        <f t="shared" si="153"/>
        <v>0</v>
      </c>
      <c r="AT161" s="105">
        <f t="shared" si="154"/>
        <v>0</v>
      </c>
      <c r="AU161" s="105">
        <f t="shared" si="155"/>
        <v>0</v>
      </c>
      <c r="AV161" s="105">
        <f t="shared" si="156"/>
        <v>0</v>
      </c>
      <c r="AW161" s="105">
        <f t="shared" si="156"/>
        <v>0</v>
      </c>
      <c r="AX161" s="105">
        <f t="shared" si="157"/>
        <v>0</v>
      </c>
      <c r="AY161" s="105">
        <f t="shared" si="158"/>
        <v>0</v>
      </c>
      <c r="AZ161" s="105">
        <f t="shared" si="158"/>
        <v>0</v>
      </c>
      <c r="BA161" s="105">
        <f t="shared" si="159"/>
        <v>0</v>
      </c>
      <c r="BB161" s="105">
        <f t="shared" si="159"/>
        <v>0</v>
      </c>
    </row>
    <row r="162" spans="1:54" s="32" customFormat="1" ht="12.75" hidden="1">
      <c r="A162" s="31" t="str">
        <f>'PPM Current'!A125</f>
        <v>Ward 21</v>
      </c>
      <c r="B162" s="106">
        <f>'Estimated teams by TGR'!N25</f>
        <v>0</v>
      </c>
      <c r="C162" s="46">
        <f t="shared" si="146"/>
        <v>0.1</v>
      </c>
      <c r="D162" s="247">
        <f t="shared" si="147"/>
        <v>0</v>
      </c>
      <c r="E162" s="106">
        <f t="shared" si="148"/>
        <v>0</v>
      </c>
      <c r="F162" s="106">
        <f t="shared" si="149"/>
        <v>0</v>
      </c>
      <c r="G162" s="20"/>
      <c r="H162" s="20">
        <f t="shared" si="150"/>
        <v>0.5</v>
      </c>
      <c r="I162" s="20">
        <f t="shared" si="151"/>
        <v>0.5</v>
      </c>
      <c r="J162" s="20"/>
      <c r="K162" s="106">
        <f t="shared" si="160"/>
        <v>0</v>
      </c>
      <c r="L162" s="106">
        <f t="shared" si="132"/>
        <v>0</v>
      </c>
      <c r="M162" s="20"/>
      <c r="N162" s="46">
        <f t="shared" si="161"/>
        <v>0</v>
      </c>
      <c r="O162" s="46">
        <f t="shared" si="161"/>
        <v>0</v>
      </c>
      <c r="P162" s="46">
        <f t="shared" si="161"/>
        <v>0</v>
      </c>
      <c r="Q162" s="46">
        <f t="shared" si="161"/>
        <v>0</v>
      </c>
      <c r="R162" s="46">
        <f t="shared" si="161"/>
        <v>0</v>
      </c>
      <c r="S162" s="46">
        <f t="shared" si="161"/>
        <v>0</v>
      </c>
      <c r="T162" s="46">
        <f t="shared" si="161"/>
        <v>0</v>
      </c>
      <c r="U162" s="46">
        <f t="shared" si="161"/>
        <v>0</v>
      </c>
      <c r="V162" s="46">
        <f t="shared" si="161"/>
        <v>0</v>
      </c>
      <c r="W162" s="46">
        <f t="shared" si="161"/>
        <v>0</v>
      </c>
      <c r="X162" s="46">
        <f t="shared" si="161"/>
        <v>0</v>
      </c>
      <c r="Y162" s="46">
        <f t="shared" si="161"/>
        <v>0</v>
      </c>
      <c r="Z162" s="4"/>
      <c r="AA162" s="27">
        <f t="shared" si="134"/>
        <v>0</v>
      </c>
      <c r="AB162" s="27">
        <f t="shared" si="135"/>
        <v>0</v>
      </c>
      <c r="AC162" s="27">
        <f t="shared" si="136"/>
        <v>0</v>
      </c>
      <c r="AD162" s="27">
        <f t="shared" si="137"/>
        <v>0</v>
      </c>
      <c r="AE162" s="27">
        <f t="shared" si="138"/>
        <v>0</v>
      </c>
      <c r="AF162" s="27">
        <f t="shared" si="139"/>
        <v>0</v>
      </c>
      <c r="AG162" s="27">
        <f t="shared" si="140"/>
        <v>0</v>
      </c>
      <c r="AH162" s="27">
        <f t="shared" si="141"/>
        <v>0</v>
      </c>
      <c r="AI162" s="27">
        <f t="shared" si="142"/>
        <v>0</v>
      </c>
      <c r="AJ162" s="27">
        <f t="shared" si="143"/>
        <v>0</v>
      </c>
      <c r="AK162" s="27">
        <f t="shared" si="144"/>
        <v>0</v>
      </c>
      <c r="AL162" s="27">
        <f t="shared" si="145"/>
        <v>0</v>
      </c>
      <c r="AM162" s="4"/>
      <c r="AN162" s="20">
        <f>'Ward Details'!L27</f>
        <v>0</v>
      </c>
      <c r="AO162" s="20">
        <f>'Ward Details'!N27</f>
        <v>0</v>
      </c>
      <c r="AP162" s="4"/>
      <c r="AQ162" s="105">
        <f t="shared" si="152"/>
        <v>0</v>
      </c>
      <c r="AR162" s="105">
        <f t="shared" si="153"/>
        <v>0</v>
      </c>
      <c r="AS162" s="105">
        <f t="shared" si="153"/>
        <v>0</v>
      </c>
      <c r="AT162" s="105">
        <f t="shared" si="154"/>
        <v>0</v>
      </c>
      <c r="AU162" s="105">
        <f t="shared" si="155"/>
        <v>0</v>
      </c>
      <c r="AV162" s="105">
        <f t="shared" si="156"/>
        <v>0</v>
      </c>
      <c r="AW162" s="105">
        <f t="shared" si="156"/>
        <v>0</v>
      </c>
      <c r="AX162" s="105">
        <f t="shared" si="157"/>
        <v>0</v>
      </c>
      <c r="AY162" s="105">
        <f t="shared" si="158"/>
        <v>0</v>
      </c>
      <c r="AZ162" s="105">
        <f t="shared" si="158"/>
        <v>0</v>
      </c>
      <c r="BA162" s="105">
        <f t="shared" si="159"/>
        <v>0</v>
      </c>
      <c r="BB162" s="105">
        <f t="shared" si="159"/>
        <v>0</v>
      </c>
    </row>
    <row r="163" spans="1:54" s="32" customFormat="1" ht="12.75" hidden="1">
      <c r="A163" s="31" t="str">
        <f>'PPM Current'!A126</f>
        <v>Ward 22</v>
      </c>
      <c r="B163" s="106">
        <f>'Estimated teams by TGR'!N26</f>
        <v>0</v>
      </c>
      <c r="C163" s="46">
        <f t="shared" si="146"/>
        <v>0.1</v>
      </c>
      <c r="D163" s="247">
        <f t="shared" si="147"/>
        <v>0</v>
      </c>
      <c r="E163" s="106">
        <f t="shared" si="148"/>
        <v>0</v>
      </c>
      <c r="F163" s="106">
        <f t="shared" si="149"/>
        <v>0</v>
      </c>
      <c r="G163" s="20"/>
      <c r="H163" s="20">
        <f t="shared" si="150"/>
        <v>0.5</v>
      </c>
      <c r="I163" s="20">
        <f t="shared" si="151"/>
        <v>0.5</v>
      </c>
      <c r="J163" s="20"/>
      <c r="K163" s="106">
        <f t="shared" si="160"/>
        <v>0</v>
      </c>
      <c r="L163" s="106">
        <f t="shared" si="132"/>
        <v>0</v>
      </c>
      <c r="M163" s="20"/>
      <c r="N163" s="46">
        <f t="shared" si="161"/>
        <v>0</v>
      </c>
      <c r="O163" s="46">
        <f t="shared" si="161"/>
        <v>0</v>
      </c>
      <c r="P163" s="46">
        <f t="shared" si="161"/>
        <v>0</v>
      </c>
      <c r="Q163" s="46">
        <f t="shared" si="161"/>
        <v>0</v>
      </c>
      <c r="R163" s="46">
        <f t="shared" si="161"/>
        <v>0</v>
      </c>
      <c r="S163" s="46">
        <f t="shared" si="161"/>
        <v>0</v>
      </c>
      <c r="T163" s="46">
        <f t="shared" si="161"/>
        <v>0</v>
      </c>
      <c r="U163" s="46">
        <f t="shared" si="161"/>
        <v>0</v>
      </c>
      <c r="V163" s="46">
        <f t="shared" si="161"/>
        <v>0</v>
      </c>
      <c r="W163" s="46">
        <f t="shared" si="161"/>
        <v>0</v>
      </c>
      <c r="X163" s="46">
        <f t="shared" si="161"/>
        <v>0</v>
      </c>
      <c r="Y163" s="46">
        <f t="shared" si="161"/>
        <v>0</v>
      </c>
      <c r="Z163" s="4"/>
      <c r="AA163" s="27">
        <f t="shared" si="134"/>
        <v>0</v>
      </c>
      <c r="AB163" s="27">
        <f t="shared" si="135"/>
        <v>0</v>
      </c>
      <c r="AC163" s="27">
        <f t="shared" si="136"/>
        <v>0</v>
      </c>
      <c r="AD163" s="27">
        <f t="shared" si="137"/>
        <v>0</v>
      </c>
      <c r="AE163" s="27">
        <f t="shared" si="138"/>
        <v>0</v>
      </c>
      <c r="AF163" s="27">
        <f t="shared" si="139"/>
        <v>0</v>
      </c>
      <c r="AG163" s="27">
        <f t="shared" si="140"/>
        <v>0</v>
      </c>
      <c r="AH163" s="27">
        <f t="shared" si="141"/>
        <v>0</v>
      </c>
      <c r="AI163" s="27">
        <f t="shared" si="142"/>
        <v>0</v>
      </c>
      <c r="AJ163" s="27">
        <f t="shared" si="143"/>
        <v>0</v>
      </c>
      <c r="AK163" s="27">
        <f t="shared" si="144"/>
        <v>0</v>
      </c>
      <c r="AL163" s="27">
        <f t="shared" si="145"/>
        <v>0</v>
      </c>
      <c r="AM163" s="4"/>
      <c r="AN163" s="20">
        <f>'Ward Details'!L28</f>
        <v>0</v>
      </c>
      <c r="AO163" s="20">
        <f>'Ward Details'!N28</f>
        <v>0</v>
      </c>
      <c r="AP163" s="4"/>
      <c r="AQ163" s="105">
        <f t="shared" si="152"/>
        <v>0</v>
      </c>
      <c r="AR163" s="105">
        <f t="shared" si="153"/>
        <v>0</v>
      </c>
      <c r="AS163" s="105">
        <f t="shared" si="153"/>
        <v>0</v>
      </c>
      <c r="AT163" s="105">
        <f t="shared" si="154"/>
        <v>0</v>
      </c>
      <c r="AU163" s="105">
        <f t="shared" si="155"/>
        <v>0</v>
      </c>
      <c r="AV163" s="105">
        <f t="shared" si="156"/>
        <v>0</v>
      </c>
      <c r="AW163" s="105">
        <f t="shared" si="156"/>
        <v>0</v>
      </c>
      <c r="AX163" s="105">
        <f t="shared" si="157"/>
        <v>0</v>
      </c>
      <c r="AY163" s="105">
        <f t="shared" si="158"/>
        <v>0</v>
      </c>
      <c r="AZ163" s="105">
        <f t="shared" si="158"/>
        <v>0</v>
      </c>
      <c r="BA163" s="105">
        <f t="shared" si="159"/>
        <v>0</v>
      </c>
      <c r="BB163" s="105">
        <f t="shared" si="159"/>
        <v>0</v>
      </c>
    </row>
    <row r="164" spans="1:54" s="32" customFormat="1" ht="12.75" hidden="1">
      <c r="A164" s="31" t="str">
        <f>'PPM Current'!A127</f>
        <v>Ward 23</v>
      </c>
      <c r="B164" s="106">
        <f>'Estimated teams by TGR'!N27</f>
        <v>0</v>
      </c>
      <c r="C164" s="46">
        <f t="shared" si="146"/>
        <v>0.1</v>
      </c>
      <c r="D164" s="247">
        <f t="shared" si="147"/>
        <v>0</v>
      </c>
      <c r="E164" s="106">
        <f t="shared" si="148"/>
        <v>0</v>
      </c>
      <c r="F164" s="106">
        <f t="shared" si="149"/>
        <v>0</v>
      </c>
      <c r="G164" s="20"/>
      <c r="H164" s="20">
        <f t="shared" si="150"/>
        <v>0.5</v>
      </c>
      <c r="I164" s="20">
        <f t="shared" si="151"/>
        <v>0.5</v>
      </c>
      <c r="J164" s="20"/>
      <c r="K164" s="106">
        <f t="shared" si="160"/>
        <v>0</v>
      </c>
      <c r="L164" s="106">
        <f t="shared" si="132"/>
        <v>0</v>
      </c>
      <c r="M164" s="20"/>
      <c r="N164" s="46">
        <f t="shared" si="161"/>
        <v>0</v>
      </c>
      <c r="O164" s="46">
        <f t="shared" si="161"/>
        <v>0</v>
      </c>
      <c r="P164" s="46">
        <f t="shared" si="161"/>
        <v>0</v>
      </c>
      <c r="Q164" s="46">
        <f t="shared" si="161"/>
        <v>0</v>
      </c>
      <c r="R164" s="46">
        <f t="shared" si="161"/>
        <v>0</v>
      </c>
      <c r="S164" s="46">
        <f t="shared" si="161"/>
        <v>0</v>
      </c>
      <c r="T164" s="46">
        <f t="shared" si="161"/>
        <v>0</v>
      </c>
      <c r="U164" s="46">
        <f t="shared" si="161"/>
        <v>0</v>
      </c>
      <c r="V164" s="46">
        <f t="shared" si="161"/>
        <v>0</v>
      </c>
      <c r="W164" s="46">
        <f t="shared" si="161"/>
        <v>0</v>
      </c>
      <c r="X164" s="46">
        <f t="shared" si="161"/>
        <v>0</v>
      </c>
      <c r="Y164" s="46">
        <f t="shared" si="161"/>
        <v>0</v>
      </c>
      <c r="Z164" s="4"/>
      <c r="AA164" s="27">
        <f t="shared" si="134"/>
        <v>0</v>
      </c>
      <c r="AB164" s="27">
        <f t="shared" si="135"/>
        <v>0</v>
      </c>
      <c r="AC164" s="27">
        <f t="shared" si="136"/>
        <v>0</v>
      </c>
      <c r="AD164" s="27">
        <f t="shared" si="137"/>
        <v>0</v>
      </c>
      <c r="AE164" s="27">
        <f t="shared" si="138"/>
        <v>0</v>
      </c>
      <c r="AF164" s="27">
        <f t="shared" si="139"/>
        <v>0</v>
      </c>
      <c r="AG164" s="27">
        <f t="shared" si="140"/>
        <v>0</v>
      </c>
      <c r="AH164" s="27">
        <f t="shared" si="141"/>
        <v>0</v>
      </c>
      <c r="AI164" s="27">
        <f t="shared" si="142"/>
        <v>0</v>
      </c>
      <c r="AJ164" s="27">
        <f t="shared" si="143"/>
        <v>0</v>
      </c>
      <c r="AK164" s="27">
        <f t="shared" si="144"/>
        <v>0</v>
      </c>
      <c r="AL164" s="27">
        <f t="shared" si="145"/>
        <v>0</v>
      </c>
      <c r="AM164" s="4"/>
      <c r="AN164" s="20">
        <f>'Ward Details'!L29</f>
        <v>0</v>
      </c>
      <c r="AO164" s="20">
        <f>'Ward Details'!N29</f>
        <v>0</v>
      </c>
      <c r="AP164" s="4"/>
      <c r="AQ164" s="105">
        <f t="shared" si="152"/>
        <v>0</v>
      </c>
      <c r="AR164" s="105">
        <f t="shared" si="153"/>
        <v>0</v>
      </c>
      <c r="AS164" s="105">
        <f t="shared" si="153"/>
        <v>0</v>
      </c>
      <c r="AT164" s="105">
        <f t="shared" si="154"/>
        <v>0</v>
      </c>
      <c r="AU164" s="105">
        <f t="shared" si="155"/>
        <v>0</v>
      </c>
      <c r="AV164" s="105">
        <f t="shared" si="156"/>
        <v>0</v>
      </c>
      <c r="AW164" s="105">
        <f t="shared" si="156"/>
        <v>0</v>
      </c>
      <c r="AX164" s="105">
        <f t="shared" si="157"/>
        <v>0</v>
      </c>
      <c r="AY164" s="105">
        <f t="shared" si="158"/>
        <v>0</v>
      </c>
      <c r="AZ164" s="105">
        <f t="shared" si="158"/>
        <v>0</v>
      </c>
      <c r="BA164" s="105">
        <f t="shared" si="159"/>
        <v>0</v>
      </c>
      <c r="BB164" s="105">
        <f t="shared" si="159"/>
        <v>0</v>
      </c>
    </row>
    <row r="165" spans="1:54" s="32" customFormat="1" ht="12.75" hidden="1">
      <c r="A165" s="31" t="str">
        <f>'PPM Current'!A128</f>
        <v>Ward 24</v>
      </c>
      <c r="B165" s="106">
        <f>'Estimated teams by TGR'!N28</f>
        <v>0</v>
      </c>
      <c r="C165" s="46">
        <f t="shared" si="146"/>
        <v>0.1</v>
      </c>
      <c r="D165" s="247">
        <f t="shared" si="147"/>
        <v>0</v>
      </c>
      <c r="E165" s="106">
        <f t="shared" si="148"/>
        <v>0</v>
      </c>
      <c r="F165" s="106">
        <f t="shared" si="149"/>
        <v>0</v>
      </c>
      <c r="G165" s="20"/>
      <c r="H165" s="20">
        <f t="shared" si="150"/>
        <v>0.5</v>
      </c>
      <c r="I165" s="20">
        <f t="shared" si="151"/>
        <v>0.5</v>
      </c>
      <c r="J165" s="20"/>
      <c r="K165" s="106">
        <f t="shared" si="160"/>
        <v>0</v>
      </c>
      <c r="L165" s="106">
        <f t="shared" si="132"/>
        <v>0</v>
      </c>
      <c r="M165" s="20"/>
      <c r="N165" s="46">
        <f t="shared" si="161"/>
        <v>0</v>
      </c>
      <c r="O165" s="46">
        <f t="shared" si="161"/>
        <v>0</v>
      </c>
      <c r="P165" s="46">
        <f t="shared" si="161"/>
        <v>0</v>
      </c>
      <c r="Q165" s="46">
        <f aca="true" t="shared" si="162" ref="Q165:Y166">Q164</f>
        <v>0</v>
      </c>
      <c r="R165" s="46">
        <f t="shared" si="162"/>
        <v>0</v>
      </c>
      <c r="S165" s="46">
        <f t="shared" si="162"/>
        <v>0</v>
      </c>
      <c r="T165" s="46">
        <f t="shared" si="162"/>
        <v>0</v>
      </c>
      <c r="U165" s="46">
        <f t="shared" si="162"/>
        <v>0</v>
      </c>
      <c r="V165" s="46">
        <f t="shared" si="162"/>
        <v>0</v>
      </c>
      <c r="W165" s="46">
        <f t="shared" si="162"/>
        <v>0</v>
      </c>
      <c r="X165" s="46">
        <f t="shared" si="162"/>
        <v>0</v>
      </c>
      <c r="Y165" s="46">
        <f t="shared" si="162"/>
        <v>0</v>
      </c>
      <c r="Z165" s="4"/>
      <c r="AA165" s="27">
        <f t="shared" si="134"/>
        <v>0</v>
      </c>
      <c r="AB165" s="27">
        <f t="shared" si="135"/>
        <v>0</v>
      </c>
      <c r="AC165" s="27">
        <f t="shared" si="136"/>
        <v>0</v>
      </c>
      <c r="AD165" s="27">
        <f t="shared" si="137"/>
        <v>0</v>
      </c>
      <c r="AE165" s="27">
        <f t="shared" si="138"/>
        <v>0</v>
      </c>
      <c r="AF165" s="27">
        <f t="shared" si="139"/>
        <v>0</v>
      </c>
      <c r="AG165" s="27">
        <f t="shared" si="140"/>
        <v>0</v>
      </c>
      <c r="AH165" s="27">
        <f t="shared" si="141"/>
        <v>0</v>
      </c>
      <c r="AI165" s="27">
        <f t="shared" si="142"/>
        <v>0</v>
      </c>
      <c r="AJ165" s="27">
        <f t="shared" si="143"/>
        <v>0</v>
      </c>
      <c r="AK165" s="27">
        <f t="shared" si="144"/>
        <v>0</v>
      </c>
      <c r="AL165" s="27">
        <f t="shared" si="145"/>
        <v>0</v>
      </c>
      <c r="AM165" s="4"/>
      <c r="AN165" s="20">
        <f>'Ward Details'!L30</f>
        <v>0</v>
      </c>
      <c r="AO165" s="20">
        <f>'Ward Details'!N30</f>
        <v>0</v>
      </c>
      <c r="AP165" s="4"/>
      <c r="AQ165" s="105">
        <f t="shared" si="152"/>
        <v>0</v>
      </c>
      <c r="AR165" s="105">
        <f t="shared" si="153"/>
        <v>0</v>
      </c>
      <c r="AS165" s="105">
        <f t="shared" si="153"/>
        <v>0</v>
      </c>
      <c r="AT165" s="105">
        <f t="shared" si="154"/>
        <v>0</v>
      </c>
      <c r="AU165" s="105">
        <f t="shared" si="155"/>
        <v>0</v>
      </c>
      <c r="AV165" s="105">
        <f t="shared" si="156"/>
        <v>0</v>
      </c>
      <c r="AW165" s="105">
        <f t="shared" si="156"/>
        <v>0</v>
      </c>
      <c r="AX165" s="105">
        <f t="shared" si="157"/>
        <v>0</v>
      </c>
      <c r="AY165" s="105">
        <f t="shared" si="158"/>
        <v>0</v>
      </c>
      <c r="AZ165" s="105">
        <f t="shared" si="158"/>
        <v>0</v>
      </c>
      <c r="BA165" s="105">
        <f t="shared" si="159"/>
        <v>0</v>
      </c>
      <c r="BB165" s="105">
        <f t="shared" si="159"/>
        <v>0</v>
      </c>
    </row>
    <row r="166" spans="1:54" s="32" customFormat="1" ht="12.75" hidden="1">
      <c r="A166" s="31" t="str">
        <f>'PPM Current'!A129</f>
        <v>Ward 25</v>
      </c>
      <c r="B166" s="106">
        <f>'Estimated teams by TGR'!N29</f>
        <v>0</v>
      </c>
      <c r="C166" s="46">
        <f t="shared" si="146"/>
        <v>0.1</v>
      </c>
      <c r="D166" s="247">
        <f t="shared" si="147"/>
        <v>0</v>
      </c>
      <c r="E166" s="106">
        <f t="shared" si="148"/>
        <v>0</v>
      </c>
      <c r="F166" s="106">
        <f t="shared" si="149"/>
        <v>0</v>
      </c>
      <c r="G166" s="20"/>
      <c r="H166" s="20">
        <f t="shared" si="150"/>
        <v>0.5</v>
      </c>
      <c r="I166" s="20">
        <f t="shared" si="151"/>
        <v>0.5</v>
      </c>
      <c r="J166" s="20"/>
      <c r="K166" s="106">
        <f>E166*H166</f>
        <v>0</v>
      </c>
      <c r="L166" s="106">
        <f>F166*I166</f>
        <v>0</v>
      </c>
      <c r="M166" s="20"/>
      <c r="N166" s="46">
        <f>N165</f>
        <v>0</v>
      </c>
      <c r="O166" s="46">
        <f>O165</f>
        <v>0</v>
      </c>
      <c r="P166" s="46">
        <f>P165</f>
        <v>0</v>
      </c>
      <c r="Q166" s="46">
        <f t="shared" si="162"/>
        <v>0</v>
      </c>
      <c r="R166" s="46">
        <f t="shared" si="162"/>
        <v>0</v>
      </c>
      <c r="S166" s="46">
        <f t="shared" si="162"/>
        <v>0</v>
      </c>
      <c r="T166" s="46">
        <f t="shared" si="162"/>
        <v>0</v>
      </c>
      <c r="U166" s="46">
        <f t="shared" si="162"/>
        <v>0</v>
      </c>
      <c r="V166" s="46">
        <f t="shared" si="162"/>
        <v>0</v>
      </c>
      <c r="W166" s="46">
        <f t="shared" si="162"/>
        <v>0</v>
      </c>
      <c r="X166" s="46">
        <f t="shared" si="162"/>
        <v>0</v>
      </c>
      <c r="Y166" s="46">
        <f t="shared" si="162"/>
        <v>0</v>
      </c>
      <c r="Z166" s="4"/>
      <c r="AA166" s="27">
        <f t="shared" si="134"/>
        <v>0</v>
      </c>
      <c r="AB166" s="27">
        <f t="shared" si="135"/>
        <v>0</v>
      </c>
      <c r="AC166" s="27">
        <f t="shared" si="136"/>
        <v>0</v>
      </c>
      <c r="AD166" s="27">
        <f t="shared" si="137"/>
        <v>0</v>
      </c>
      <c r="AE166" s="27">
        <f t="shared" si="138"/>
        <v>0</v>
      </c>
      <c r="AF166" s="27">
        <f t="shared" si="139"/>
        <v>0</v>
      </c>
      <c r="AG166" s="27">
        <f t="shared" si="140"/>
        <v>0</v>
      </c>
      <c r="AH166" s="27">
        <f t="shared" si="141"/>
        <v>0</v>
      </c>
      <c r="AI166" s="27">
        <f t="shared" si="142"/>
        <v>0</v>
      </c>
      <c r="AJ166" s="27">
        <f t="shared" si="143"/>
        <v>0</v>
      </c>
      <c r="AK166" s="27">
        <f t="shared" si="144"/>
        <v>0</v>
      </c>
      <c r="AL166" s="27">
        <f t="shared" si="145"/>
        <v>0</v>
      </c>
      <c r="AM166" s="4"/>
      <c r="AN166" s="20">
        <f>'Ward Details'!L31</f>
        <v>0</v>
      </c>
      <c r="AO166" s="20">
        <f>'Ward Details'!N31</f>
        <v>0</v>
      </c>
      <c r="AP166" s="4"/>
      <c r="AQ166" s="105">
        <f t="shared" si="152"/>
        <v>0</v>
      </c>
      <c r="AR166" s="105">
        <f t="shared" si="153"/>
        <v>0</v>
      </c>
      <c r="AS166" s="105">
        <f t="shared" si="153"/>
        <v>0</v>
      </c>
      <c r="AT166" s="105">
        <f t="shared" si="154"/>
        <v>0</v>
      </c>
      <c r="AU166" s="105">
        <f t="shared" si="155"/>
        <v>0</v>
      </c>
      <c r="AV166" s="105">
        <f t="shared" si="156"/>
        <v>0</v>
      </c>
      <c r="AW166" s="105">
        <f t="shared" si="156"/>
        <v>0</v>
      </c>
      <c r="AX166" s="105">
        <f t="shared" si="157"/>
        <v>0</v>
      </c>
      <c r="AY166" s="105">
        <f t="shared" si="158"/>
        <v>0</v>
      </c>
      <c r="AZ166" s="105">
        <f t="shared" si="158"/>
        <v>0</v>
      </c>
      <c r="BA166" s="105">
        <f t="shared" si="159"/>
        <v>0</v>
      </c>
      <c r="BB166" s="105">
        <f t="shared" si="159"/>
        <v>0</v>
      </c>
    </row>
    <row r="167" spans="1:49" s="3" customFormat="1" ht="12.75" hidden="1">
      <c r="A167" s="36"/>
      <c r="B167" s="242" t="s">
        <v>26</v>
      </c>
      <c r="C167" s="242"/>
      <c r="D167" s="242"/>
      <c r="E167" s="224">
        <f>'Active Participation Info'!H90</f>
        <v>0.5</v>
      </c>
      <c r="F167" s="224">
        <f>'Active Participation Info'!I90</f>
        <v>0.5</v>
      </c>
      <c r="G167" s="72"/>
      <c r="H167" s="72"/>
      <c r="I167" s="72"/>
      <c r="J167" s="72"/>
      <c r="K167" s="243"/>
      <c r="L167" s="243"/>
      <c r="M167" s="72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72"/>
      <c r="AA167" s="245"/>
      <c r="AB167" s="6"/>
      <c r="AC167" s="6"/>
      <c r="AD167" s="6"/>
      <c r="AE167" s="16"/>
      <c r="AF167" s="16"/>
      <c r="AG167" s="16"/>
      <c r="AH167" s="16"/>
      <c r="AI167" s="16"/>
      <c r="AJ167" s="16"/>
      <c r="AK167" s="16"/>
      <c r="AL167" s="16"/>
      <c r="AN167" s="23"/>
      <c r="AO167" s="23"/>
      <c r="AQ167" s="24"/>
      <c r="AR167" s="24"/>
      <c r="AS167" s="24"/>
      <c r="AT167" s="24"/>
      <c r="AU167" s="24"/>
      <c r="AV167" s="24"/>
      <c r="AW167" s="24"/>
    </row>
    <row r="168" spans="1:49" s="3" customFormat="1" ht="13.5" customHeight="1" hidden="1">
      <c r="A168" s="36"/>
      <c r="E168" s="4" t="s">
        <v>27</v>
      </c>
      <c r="F168" s="4" t="s">
        <v>28</v>
      </c>
      <c r="K168" s="23"/>
      <c r="L168" s="23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AA168" s="6"/>
      <c r="AB168" s="6"/>
      <c r="AC168" s="6"/>
      <c r="AD168" s="6"/>
      <c r="AE168" s="16"/>
      <c r="AF168" s="16"/>
      <c r="AG168" s="16"/>
      <c r="AH168" s="16"/>
      <c r="AI168" s="16"/>
      <c r="AJ168" s="16"/>
      <c r="AK168" s="16"/>
      <c r="AL168" s="16"/>
      <c r="AN168" s="23"/>
      <c r="AO168" s="23"/>
      <c r="AQ168" s="24"/>
      <c r="AR168" s="24"/>
      <c r="AS168" s="24"/>
      <c r="AT168" s="24"/>
      <c r="AU168" s="24"/>
      <c r="AV168" s="24"/>
      <c r="AW168" s="24"/>
    </row>
    <row r="169" spans="1:49" ht="12.75" hidden="1">
      <c r="A169" s="14"/>
      <c r="B169" s="14"/>
      <c r="C169" s="14"/>
      <c r="D169" s="14"/>
      <c r="E169" s="1"/>
      <c r="F169" s="1"/>
      <c r="H169" s="72"/>
      <c r="K169" s="1"/>
      <c r="L169" s="1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AA169" s="10"/>
      <c r="AB169" s="10"/>
      <c r="AC169" s="10"/>
      <c r="AD169" s="10"/>
      <c r="AE169" s="1"/>
      <c r="AF169" s="1"/>
      <c r="AG169" s="1"/>
      <c r="AH169" s="1"/>
      <c r="AI169" s="1"/>
      <c r="AJ169" s="1"/>
      <c r="AK169" s="1"/>
      <c r="AL169" s="1"/>
      <c r="AN169" s="1"/>
      <c r="AO169" s="1"/>
      <c r="AQ169" s="10"/>
      <c r="AR169" s="10"/>
      <c r="AS169" s="10"/>
      <c r="AT169" s="10"/>
      <c r="AU169" s="10"/>
      <c r="AV169" s="10"/>
      <c r="AW169" s="10"/>
    </row>
    <row r="170" spans="1:49" ht="15">
      <c r="A170" s="25"/>
      <c r="B170" s="14"/>
      <c r="C170" s="14"/>
      <c r="D170" s="14"/>
      <c r="E170" s="1"/>
      <c r="F170" s="1"/>
      <c r="K170" s="1"/>
      <c r="L170" s="1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AA170" s="10"/>
      <c r="AB170" s="10"/>
      <c r="AC170" s="10"/>
      <c r="AD170" s="10"/>
      <c r="AE170" s="1"/>
      <c r="AF170" s="1"/>
      <c r="AG170" s="1"/>
      <c r="AH170" s="1"/>
      <c r="AI170" s="1"/>
      <c r="AJ170" s="1"/>
      <c r="AK170" s="1"/>
      <c r="AL170" s="1"/>
      <c r="AN170" s="1"/>
      <c r="AO170" s="1"/>
      <c r="AQ170" s="10"/>
      <c r="AR170" s="10"/>
      <c r="AS170" s="10"/>
      <c r="AT170" s="10"/>
      <c r="AU170" s="10"/>
      <c r="AV170" s="10"/>
      <c r="AW170" s="10"/>
    </row>
    <row r="171" spans="1:49" ht="12.75">
      <c r="A171" s="14"/>
      <c r="B171" s="14"/>
      <c r="C171" s="14"/>
      <c r="D171" s="14"/>
      <c r="E171" s="1"/>
      <c r="F171" s="1"/>
      <c r="K171" s="1"/>
      <c r="L171" s="1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AA171" s="10"/>
      <c r="AB171" s="10"/>
      <c r="AC171" s="10"/>
      <c r="AD171" s="10"/>
      <c r="AE171" s="1"/>
      <c r="AF171" s="1"/>
      <c r="AG171" s="1"/>
      <c r="AH171" s="1"/>
      <c r="AI171" s="1"/>
      <c r="AJ171" s="1"/>
      <c r="AK171" s="1"/>
      <c r="AL171" s="1"/>
      <c r="AN171" s="1"/>
      <c r="AO171" s="1"/>
      <c r="AQ171" s="10"/>
      <c r="AR171" s="10"/>
      <c r="AS171" s="10"/>
      <c r="AT171" s="10"/>
      <c r="AU171" s="10"/>
      <c r="AV171" s="10"/>
      <c r="AW171" s="10"/>
    </row>
    <row r="172" spans="5:54" ht="12.75">
      <c r="E172" s="345" t="s">
        <v>17</v>
      </c>
      <c r="F172" s="345"/>
      <c r="H172" s="345" t="s">
        <v>18</v>
      </c>
      <c r="I172" s="345"/>
      <c r="K172" s="345" t="s">
        <v>19</v>
      </c>
      <c r="L172" s="345"/>
      <c r="N172" s="345" t="s">
        <v>199</v>
      </c>
      <c r="O172" s="345"/>
      <c r="P172" s="345"/>
      <c r="Q172" s="345"/>
      <c r="R172" s="345"/>
      <c r="S172" s="345"/>
      <c r="T172" s="345"/>
      <c r="U172" s="345"/>
      <c r="V172" s="345"/>
      <c r="W172" s="345"/>
      <c r="X172" s="345"/>
      <c r="Y172" s="99"/>
      <c r="AA172" s="345" t="s">
        <v>20</v>
      </c>
      <c r="AB172" s="345"/>
      <c r="AC172" s="345"/>
      <c r="AD172" s="345"/>
      <c r="AE172" s="345"/>
      <c r="AF172" s="345"/>
      <c r="AG172" s="345"/>
      <c r="AH172" s="345"/>
      <c r="AI172" s="345"/>
      <c r="AJ172" s="345"/>
      <c r="AK172" s="345"/>
      <c r="AL172" s="99"/>
      <c r="AN172" s="345" t="s">
        <v>21</v>
      </c>
      <c r="AO172" s="345"/>
      <c r="AQ172" s="345" t="s">
        <v>22</v>
      </c>
      <c r="AR172" s="345"/>
      <c r="AS172" s="345"/>
      <c r="AT172" s="345"/>
      <c r="AU172" s="345"/>
      <c r="AV172" s="345"/>
      <c r="AW172" s="345"/>
      <c r="AX172" s="345"/>
      <c r="AY172" s="345"/>
      <c r="AZ172" s="345"/>
      <c r="BA172" s="345"/>
      <c r="BB172" s="345"/>
    </row>
    <row r="173" spans="5:54" ht="12.75">
      <c r="E173" s="346" t="s">
        <v>15</v>
      </c>
      <c r="F173" s="347"/>
      <c r="H173" s="348" t="s">
        <v>13</v>
      </c>
      <c r="I173" s="350"/>
      <c r="K173" s="348" t="s">
        <v>200</v>
      </c>
      <c r="L173" s="350"/>
      <c r="N173" s="348" t="s">
        <v>14</v>
      </c>
      <c r="O173" s="349"/>
      <c r="P173" s="349"/>
      <c r="Q173" s="349"/>
      <c r="R173" s="349"/>
      <c r="S173" s="349"/>
      <c r="T173" s="349"/>
      <c r="U173" s="349"/>
      <c r="V173" s="349"/>
      <c r="W173" s="349"/>
      <c r="X173" s="350"/>
      <c r="Y173" s="99"/>
      <c r="AA173" s="348" t="s">
        <v>16</v>
      </c>
      <c r="AB173" s="349"/>
      <c r="AC173" s="349"/>
      <c r="AD173" s="349"/>
      <c r="AE173" s="349"/>
      <c r="AF173" s="349"/>
      <c r="AG173" s="349"/>
      <c r="AH173" s="349"/>
      <c r="AI173" s="349"/>
      <c r="AJ173" s="349"/>
      <c r="AK173" s="350"/>
      <c r="AL173" s="99"/>
      <c r="AN173" s="348" t="s">
        <v>12</v>
      </c>
      <c r="AO173" s="350"/>
      <c r="AQ173" s="348" t="s">
        <v>11</v>
      </c>
      <c r="AR173" s="349"/>
      <c r="AS173" s="349"/>
      <c r="AT173" s="349"/>
      <c r="AU173" s="349"/>
      <c r="AV173" s="349"/>
      <c r="AW173" s="349"/>
      <c r="AX173" s="349"/>
      <c r="AY173" s="349"/>
      <c r="AZ173" s="349"/>
      <c r="BA173" s="349"/>
      <c r="BB173" s="350"/>
    </row>
    <row r="174" spans="1:54" ht="140.25">
      <c r="A174" s="256" t="s">
        <v>48</v>
      </c>
      <c r="B174" s="43" t="s">
        <v>66</v>
      </c>
      <c r="C174" s="18" t="s">
        <v>63</v>
      </c>
      <c r="D174" s="18" t="s">
        <v>64</v>
      </c>
      <c r="E174" s="18" t="s">
        <v>5</v>
      </c>
      <c r="F174" s="18" t="s">
        <v>6</v>
      </c>
      <c r="G174" s="15"/>
      <c r="H174" s="18" t="s">
        <v>7</v>
      </c>
      <c r="I174" s="18" t="s">
        <v>8</v>
      </c>
      <c r="J174" s="15"/>
      <c r="K174" s="18" t="s">
        <v>201</v>
      </c>
      <c r="L174" s="18" t="s">
        <v>8</v>
      </c>
      <c r="M174" s="18"/>
      <c r="N174" s="90" t="s">
        <v>135</v>
      </c>
      <c r="O174" s="90" t="s">
        <v>134</v>
      </c>
      <c r="P174" s="90" t="s">
        <v>137</v>
      </c>
      <c r="Q174" s="90" t="s">
        <v>136</v>
      </c>
      <c r="R174" s="90" t="s">
        <v>138</v>
      </c>
      <c r="S174" s="90" t="s">
        <v>139</v>
      </c>
      <c r="T174" s="90" t="s">
        <v>140</v>
      </c>
      <c r="U174" s="90" t="s">
        <v>141</v>
      </c>
      <c r="V174" s="90" t="s">
        <v>143</v>
      </c>
      <c r="W174" s="90" t="s">
        <v>144</v>
      </c>
      <c r="X174" s="90" t="s">
        <v>145</v>
      </c>
      <c r="Y174" s="90" t="s">
        <v>146</v>
      </c>
      <c r="Z174" s="15"/>
      <c r="AA174" s="90" t="s">
        <v>135</v>
      </c>
      <c r="AB174" s="90" t="s">
        <v>134</v>
      </c>
      <c r="AC174" s="90" t="s">
        <v>137</v>
      </c>
      <c r="AD174" s="90" t="s">
        <v>136</v>
      </c>
      <c r="AE174" s="90" t="s">
        <v>138</v>
      </c>
      <c r="AF174" s="90" t="s">
        <v>139</v>
      </c>
      <c r="AG174" s="90" t="s">
        <v>140</v>
      </c>
      <c r="AH174" s="90" t="s">
        <v>141</v>
      </c>
      <c r="AI174" s="90" t="s">
        <v>143</v>
      </c>
      <c r="AJ174" s="90" t="s">
        <v>144</v>
      </c>
      <c r="AK174" s="90" t="s">
        <v>145</v>
      </c>
      <c r="AL174" s="90" t="s">
        <v>146</v>
      </c>
      <c r="AM174" s="15"/>
      <c r="AN174" s="18" t="s">
        <v>57</v>
      </c>
      <c r="AO174" s="18"/>
      <c r="AP174" s="15"/>
      <c r="AQ174" s="90" t="s">
        <v>135</v>
      </c>
      <c r="AR174" s="90" t="s">
        <v>134</v>
      </c>
      <c r="AS174" s="90" t="s">
        <v>137</v>
      </c>
      <c r="AT174" s="90" t="s">
        <v>136</v>
      </c>
      <c r="AU174" s="90" t="s">
        <v>138</v>
      </c>
      <c r="AV174" s="90" t="s">
        <v>139</v>
      </c>
      <c r="AW174" s="90" t="s">
        <v>140</v>
      </c>
      <c r="AX174" s="90" t="s">
        <v>141</v>
      </c>
      <c r="AY174" s="90" t="s">
        <v>143</v>
      </c>
      <c r="AZ174" s="90" t="s">
        <v>144</v>
      </c>
      <c r="BA174" s="90" t="s">
        <v>145</v>
      </c>
      <c r="BB174" s="90" t="s">
        <v>146</v>
      </c>
    </row>
    <row r="175" spans="1:54" s="32" customFormat="1" ht="12.75">
      <c r="A175" s="21" t="s">
        <v>0</v>
      </c>
      <c r="B175" s="246">
        <f>'Estimated teams by TGR'!O30</f>
        <v>36.02232245984753</v>
      </c>
      <c r="C175" s="232">
        <f>'Active Participation Info'!D93</f>
        <v>0.1</v>
      </c>
      <c r="D175" s="246">
        <f>B175*(1+C175)</f>
        <v>39.62455470583229</v>
      </c>
      <c r="E175" s="233">
        <f>D175*E$201</f>
        <v>32.09588931172416</v>
      </c>
      <c r="F175" s="233">
        <f>D175*F$201</f>
        <v>7.528665394108135</v>
      </c>
      <c r="G175" s="20"/>
      <c r="H175" s="45">
        <f>'PPM Current'!E168</f>
        <v>0.5</v>
      </c>
      <c r="I175" s="45">
        <f>'PPM Current'!F168</f>
        <v>0.5</v>
      </c>
      <c r="J175" s="20"/>
      <c r="K175" s="45">
        <f>E175*H175</f>
        <v>16.04794465586208</v>
      </c>
      <c r="L175" s="45">
        <f>F175*I175</f>
        <v>3.7643326970540674</v>
      </c>
      <c r="M175" s="20"/>
      <c r="N175" s="46">
        <f>'Active Participation Info'!M77</f>
        <v>0.07</v>
      </c>
      <c r="O175" s="46">
        <f>'Active Participation Info'!M78</f>
        <v>0.74</v>
      </c>
      <c r="P175" s="46">
        <f>'Active Participation Info'!N77</f>
        <v>0</v>
      </c>
      <c r="Q175" s="46">
        <f>'Active Participation Info'!N78</f>
        <v>0</v>
      </c>
      <c r="R175" s="46">
        <f>'Active Participation Info'!M79</f>
        <v>0.03</v>
      </c>
      <c r="S175" s="46">
        <f>'Active Participation Info'!M80</f>
        <v>0</v>
      </c>
      <c r="T175" s="46">
        <f>'Active Participation Info'!N79</f>
        <v>1</v>
      </c>
      <c r="U175" s="46">
        <f>'Active Participation Info'!N80</f>
        <v>0</v>
      </c>
      <c r="V175" s="46">
        <f>'Active Participation Info'!M81</f>
        <v>0.16</v>
      </c>
      <c r="W175" s="28">
        <f>'Active Participation Info'!N81</f>
        <v>0</v>
      </c>
      <c r="X175" s="28">
        <f>'Active Participation Info'!M82</f>
        <v>0</v>
      </c>
      <c r="Y175" s="28">
        <f>'Active Participation Info'!N82</f>
        <v>0</v>
      </c>
      <c r="Z175" s="4"/>
      <c r="AA175" s="27">
        <f>K175*N175</f>
        <v>1.1233561259103455</v>
      </c>
      <c r="AB175" s="27">
        <f>K175*O175</f>
        <v>11.875479045337938</v>
      </c>
      <c r="AC175" s="27">
        <f>L175*P175</f>
        <v>0</v>
      </c>
      <c r="AD175" s="27">
        <f>L175*Q175</f>
        <v>0</v>
      </c>
      <c r="AE175" s="27">
        <f>K175*R175</f>
        <v>0.48143833967586236</v>
      </c>
      <c r="AF175" s="27">
        <f>K175*S175</f>
        <v>0</v>
      </c>
      <c r="AG175" s="27">
        <f>L175*T175</f>
        <v>3.7643326970540674</v>
      </c>
      <c r="AH175" s="27">
        <f>L175*U175</f>
        <v>0</v>
      </c>
      <c r="AI175" s="27">
        <f>K175*V175</f>
        <v>2.5676711449379326</v>
      </c>
      <c r="AJ175" s="27">
        <f>L175*W175</f>
        <v>0</v>
      </c>
      <c r="AK175" s="27">
        <f>K175*X175</f>
        <v>0</v>
      </c>
      <c r="AL175" s="27">
        <f>L175*Y175</f>
        <v>0</v>
      </c>
      <c r="AM175" s="4"/>
      <c r="AN175" s="45">
        <f>'Ward Details'!W32</f>
        <v>8</v>
      </c>
      <c r="AO175" s="20"/>
      <c r="AP175" s="4"/>
      <c r="AQ175" s="156">
        <f>AN175-AA175</f>
        <v>6.8766438740896545</v>
      </c>
      <c r="AR175" s="156">
        <f>AN175-AB175</f>
        <v>-3.875479045337938</v>
      </c>
      <c r="AS175" s="156">
        <f>AN175-AC175</f>
        <v>8</v>
      </c>
      <c r="AT175" s="156">
        <f>AN175-AD175</f>
        <v>8</v>
      </c>
      <c r="AU175" s="156">
        <f>AN175-AE175</f>
        <v>7.518561660324138</v>
      </c>
      <c r="AV175" s="156">
        <f>AN175-AF175</f>
        <v>8</v>
      </c>
      <c r="AW175" s="156">
        <f>AN175-AG175</f>
        <v>4.235667302945933</v>
      </c>
      <c r="AX175" s="156">
        <f>AN175-AH175</f>
        <v>8</v>
      </c>
      <c r="AY175" s="156">
        <f>AN175-AI175</f>
        <v>5.432328855062067</v>
      </c>
      <c r="AZ175" s="156">
        <f>AN175-AJ175</f>
        <v>8</v>
      </c>
      <c r="BA175" s="156">
        <f>AN175-AK175</f>
        <v>8</v>
      </c>
      <c r="BB175" s="156">
        <f>AN175-AL175</f>
        <v>8</v>
      </c>
    </row>
    <row r="176" spans="1:54" s="32" customFormat="1" ht="12.75" hidden="1">
      <c r="A176" s="31" t="str">
        <f>'PPM Current'!A7</f>
        <v>Area 1</v>
      </c>
      <c r="B176" s="248">
        <f>'Estimated teams by TGR'!O5</f>
        <v>4.9459567897482035</v>
      </c>
      <c r="C176" s="46">
        <f>C175</f>
        <v>0.1</v>
      </c>
      <c r="D176" s="248">
        <f aca="true" t="shared" si="163" ref="D176:D200">B176*(1+C176)</f>
        <v>5.440552468723024</v>
      </c>
      <c r="E176" s="106">
        <f aca="true" t="shared" si="164" ref="E176:E200">D176*E$201</f>
        <v>4.40684749966565</v>
      </c>
      <c r="F176" s="106">
        <f aca="true" t="shared" si="165" ref="F176:F200">D176*F$201</f>
        <v>1.0337049690573745</v>
      </c>
      <c r="G176" s="20"/>
      <c r="H176" s="20">
        <f>H175</f>
        <v>0.5</v>
      </c>
      <c r="I176" s="20">
        <f>I175</f>
        <v>0.5</v>
      </c>
      <c r="J176" s="20"/>
      <c r="K176" s="20">
        <f>E176*H176</f>
        <v>2.203423749832825</v>
      </c>
      <c r="L176" s="20">
        <f>F176*I176</f>
        <v>0.5168524845286873</v>
      </c>
      <c r="M176" s="20"/>
      <c r="N176" s="28">
        <f aca="true" t="shared" si="166" ref="N176:Y176">N175</f>
        <v>0.07</v>
      </c>
      <c r="O176" s="28">
        <f t="shared" si="166"/>
        <v>0.74</v>
      </c>
      <c r="P176" s="28">
        <f t="shared" si="166"/>
        <v>0</v>
      </c>
      <c r="Q176" s="28">
        <f t="shared" si="166"/>
        <v>0</v>
      </c>
      <c r="R176" s="28">
        <f t="shared" si="166"/>
        <v>0.03</v>
      </c>
      <c r="S176" s="28">
        <f t="shared" si="166"/>
        <v>0</v>
      </c>
      <c r="T176" s="28">
        <f t="shared" si="166"/>
        <v>1</v>
      </c>
      <c r="U176" s="28">
        <f t="shared" si="166"/>
        <v>0</v>
      </c>
      <c r="V176" s="28">
        <f t="shared" si="166"/>
        <v>0.16</v>
      </c>
      <c r="W176" s="28">
        <f t="shared" si="166"/>
        <v>0</v>
      </c>
      <c r="X176" s="28">
        <f t="shared" si="166"/>
        <v>0</v>
      </c>
      <c r="Y176" s="28">
        <f t="shared" si="166"/>
        <v>0</v>
      </c>
      <c r="Z176" s="4"/>
      <c r="AA176" s="27">
        <f aca="true" t="shared" si="167" ref="AA176:AA200">K176*N176</f>
        <v>0.15423966248829776</v>
      </c>
      <c r="AB176" s="27">
        <f aca="true" t="shared" si="168" ref="AB176:AB200">K176*O176</f>
        <v>1.6305335748762906</v>
      </c>
      <c r="AC176" s="27">
        <f aca="true" t="shared" si="169" ref="AC176:AC200">L176*P176</f>
        <v>0</v>
      </c>
      <c r="AD176" s="27">
        <f aca="true" t="shared" si="170" ref="AD176:AD200">L176*Q176</f>
        <v>0</v>
      </c>
      <c r="AE176" s="27">
        <f aca="true" t="shared" si="171" ref="AE176:AE200">K176*R176</f>
        <v>0.06610271249498476</v>
      </c>
      <c r="AF176" s="27">
        <f aca="true" t="shared" si="172" ref="AF176:AF200">K176*S176</f>
        <v>0</v>
      </c>
      <c r="AG176" s="27">
        <f aca="true" t="shared" si="173" ref="AG176:AG200">L176*T176</f>
        <v>0.5168524845286873</v>
      </c>
      <c r="AH176" s="27">
        <f aca="true" t="shared" si="174" ref="AH176:AH200">L176*U176</f>
        <v>0</v>
      </c>
      <c r="AI176" s="27">
        <f aca="true" t="shared" si="175" ref="AI176:AI200">K176*V176</f>
        <v>0.35254779997325203</v>
      </c>
      <c r="AJ176" s="27">
        <f aca="true" t="shared" si="176" ref="AJ176:AJ200">L176*W176</f>
        <v>0</v>
      </c>
      <c r="AK176" s="27">
        <f aca="true" t="shared" si="177" ref="AK176:AK200">K176*X176</f>
        <v>0</v>
      </c>
      <c r="AL176" s="27">
        <f aca="true" t="shared" si="178" ref="AL176:AL200">L176*Y176</f>
        <v>0</v>
      </c>
      <c r="AM176" s="4"/>
      <c r="AN176" s="4">
        <f>'Ward Details'!W7</f>
        <v>0</v>
      </c>
      <c r="AO176" s="45"/>
      <c r="AP176" s="4"/>
      <c r="AQ176" s="105">
        <f aca="true" t="shared" si="179" ref="AQ176:AQ200">AN176-AA176</f>
        <v>-0.15423966248829776</v>
      </c>
      <c r="AR176" s="105">
        <f aca="true" t="shared" si="180" ref="AR176:AR200">AN176-AB176</f>
        <v>-1.6305335748762906</v>
      </c>
      <c r="AS176" s="105">
        <f aca="true" t="shared" si="181" ref="AS176:AS200">AN176-AC176</f>
        <v>0</v>
      </c>
      <c r="AT176" s="105">
        <f aca="true" t="shared" si="182" ref="AT176:AT200">AN176-AD176</f>
        <v>0</v>
      </c>
      <c r="AU176" s="105">
        <f aca="true" t="shared" si="183" ref="AU176:AU200">AN176-AE176</f>
        <v>-0.06610271249498476</v>
      </c>
      <c r="AV176" s="105">
        <f aca="true" t="shared" si="184" ref="AV176:AV200">AN176-AF176</f>
        <v>0</v>
      </c>
      <c r="AW176" s="105">
        <f aca="true" t="shared" si="185" ref="AW176:AW200">AN176-AG176</f>
        <v>-0.5168524845286873</v>
      </c>
      <c r="AX176" s="105">
        <f aca="true" t="shared" si="186" ref="AX176:AX200">AN176-AH176</f>
        <v>0</v>
      </c>
      <c r="AY176" s="105">
        <f aca="true" t="shared" si="187" ref="AY176:AY200">AN176-AI176</f>
        <v>-0.35254779997325203</v>
      </c>
      <c r="AZ176" s="105">
        <f aca="true" t="shared" si="188" ref="AZ176:AZ200">AN176-AJ176</f>
        <v>0</v>
      </c>
      <c r="BA176" s="105">
        <f aca="true" t="shared" si="189" ref="BA176:BA200">AN176-AK176</f>
        <v>0</v>
      </c>
      <c r="BB176" s="105">
        <f aca="true" t="shared" si="190" ref="BB176:BB200">AN176-AL176</f>
        <v>0</v>
      </c>
    </row>
    <row r="177" spans="1:54" s="32" customFormat="1" ht="12.75" hidden="1">
      <c r="A177" s="31" t="str">
        <f>'PPM Current'!A8</f>
        <v>Area 2</v>
      </c>
      <c r="B177" s="248">
        <f>'Estimated teams by TGR'!O6</f>
        <v>6.4691364028741996</v>
      </c>
      <c r="C177" s="46">
        <f aca="true" t="shared" si="191" ref="C177:C200">C176</f>
        <v>0.1</v>
      </c>
      <c r="D177" s="248">
        <f t="shared" si="163"/>
        <v>7.1160500431616205</v>
      </c>
      <c r="E177" s="106">
        <f t="shared" si="164"/>
        <v>5.764000534960913</v>
      </c>
      <c r="F177" s="106">
        <f t="shared" si="165"/>
        <v>1.352049508200708</v>
      </c>
      <c r="G177" s="20"/>
      <c r="H177" s="20">
        <f aca="true" t="shared" si="192" ref="H177:H200">H176</f>
        <v>0.5</v>
      </c>
      <c r="I177" s="20">
        <f aca="true" t="shared" si="193" ref="I177:I200">I176</f>
        <v>0.5</v>
      </c>
      <c r="J177" s="20"/>
      <c r="K177" s="20">
        <f aca="true" t="shared" si="194" ref="K177:K200">E177*H177</f>
        <v>2.8820002674804566</v>
      </c>
      <c r="L177" s="20">
        <f aca="true" t="shared" si="195" ref="L177:L200">F177*I177</f>
        <v>0.676024754100354</v>
      </c>
      <c r="M177" s="20"/>
      <c r="N177" s="28">
        <f aca="true" t="shared" si="196" ref="N177:N200">N176</f>
        <v>0.07</v>
      </c>
      <c r="O177" s="28">
        <f aca="true" t="shared" si="197" ref="O177:O200">O176</f>
        <v>0.74</v>
      </c>
      <c r="P177" s="28">
        <f aca="true" t="shared" si="198" ref="P177:P200">P176</f>
        <v>0</v>
      </c>
      <c r="Q177" s="28">
        <f aca="true" t="shared" si="199" ref="Q177:Q200">Q176</f>
        <v>0</v>
      </c>
      <c r="R177" s="28">
        <f aca="true" t="shared" si="200" ref="R177:R200">R176</f>
        <v>0.03</v>
      </c>
      <c r="S177" s="28">
        <f aca="true" t="shared" si="201" ref="S177:S200">S176</f>
        <v>0</v>
      </c>
      <c r="T177" s="28">
        <f aca="true" t="shared" si="202" ref="T177:T200">T176</f>
        <v>1</v>
      </c>
      <c r="U177" s="28">
        <f aca="true" t="shared" si="203" ref="U177:U200">U176</f>
        <v>0</v>
      </c>
      <c r="V177" s="28">
        <f aca="true" t="shared" si="204" ref="V177:V200">V176</f>
        <v>0.16</v>
      </c>
      <c r="W177" s="28">
        <f aca="true" t="shared" si="205" ref="W177:W200">W176</f>
        <v>0</v>
      </c>
      <c r="X177" s="28">
        <f aca="true" t="shared" si="206" ref="X177:X200">X176</f>
        <v>0</v>
      </c>
      <c r="Y177" s="28">
        <f aca="true" t="shared" si="207" ref="Y177:Y200">Y176</f>
        <v>0</v>
      </c>
      <c r="Z177" s="4"/>
      <c r="AA177" s="27">
        <f t="shared" si="167"/>
        <v>0.20174001872363198</v>
      </c>
      <c r="AB177" s="27">
        <f t="shared" si="168"/>
        <v>2.132680197935538</v>
      </c>
      <c r="AC177" s="27">
        <f t="shared" si="169"/>
        <v>0</v>
      </c>
      <c r="AD177" s="27">
        <f t="shared" si="170"/>
        <v>0</v>
      </c>
      <c r="AE177" s="27">
        <f t="shared" si="171"/>
        <v>0.0864600080244137</v>
      </c>
      <c r="AF177" s="27">
        <f t="shared" si="172"/>
        <v>0</v>
      </c>
      <c r="AG177" s="27">
        <f t="shared" si="173"/>
        <v>0.676024754100354</v>
      </c>
      <c r="AH177" s="27">
        <f t="shared" si="174"/>
        <v>0</v>
      </c>
      <c r="AI177" s="27">
        <f t="shared" si="175"/>
        <v>0.4611200427968731</v>
      </c>
      <c r="AJ177" s="27">
        <f t="shared" si="176"/>
        <v>0</v>
      </c>
      <c r="AK177" s="27">
        <f t="shared" si="177"/>
        <v>0</v>
      </c>
      <c r="AL177" s="27">
        <f t="shared" si="178"/>
        <v>0</v>
      </c>
      <c r="AM177" s="4"/>
      <c r="AN177" s="4">
        <f>'Ward Details'!W8</f>
        <v>2</v>
      </c>
      <c r="AO177" s="20"/>
      <c r="AP177" s="4"/>
      <c r="AQ177" s="105">
        <f t="shared" si="179"/>
        <v>1.798259981276368</v>
      </c>
      <c r="AR177" s="105">
        <f t="shared" si="180"/>
        <v>-0.13268019793553787</v>
      </c>
      <c r="AS177" s="105">
        <f t="shared" si="181"/>
        <v>2</v>
      </c>
      <c r="AT177" s="105">
        <f t="shared" si="182"/>
        <v>2</v>
      </c>
      <c r="AU177" s="105">
        <f t="shared" si="183"/>
        <v>1.9135399919755862</v>
      </c>
      <c r="AV177" s="105">
        <f t="shared" si="184"/>
        <v>2</v>
      </c>
      <c r="AW177" s="105">
        <f t="shared" si="185"/>
        <v>1.3239752458996459</v>
      </c>
      <c r="AX177" s="105">
        <f t="shared" si="186"/>
        <v>2</v>
      </c>
      <c r="AY177" s="105">
        <f t="shared" si="187"/>
        <v>1.5388799572031269</v>
      </c>
      <c r="AZ177" s="105">
        <f t="shared" si="188"/>
        <v>2</v>
      </c>
      <c r="BA177" s="105">
        <f t="shared" si="189"/>
        <v>2</v>
      </c>
      <c r="BB177" s="105">
        <f t="shared" si="190"/>
        <v>2</v>
      </c>
    </row>
    <row r="178" spans="1:54" s="32" customFormat="1" ht="12.75" hidden="1">
      <c r="A178" s="31" t="str">
        <f>'PPM Current'!A9</f>
        <v>Area 3</v>
      </c>
      <c r="B178" s="248">
        <f>'Estimated teams by TGR'!O7</f>
        <v>7.393767705382436</v>
      </c>
      <c r="C178" s="46">
        <f t="shared" si="191"/>
        <v>0.1</v>
      </c>
      <c r="D178" s="248">
        <f t="shared" si="163"/>
        <v>8.13314447592068</v>
      </c>
      <c r="E178" s="106">
        <f t="shared" si="164"/>
        <v>6.587847025495751</v>
      </c>
      <c r="F178" s="106">
        <f t="shared" si="165"/>
        <v>1.5452974504249293</v>
      </c>
      <c r="G178" s="20"/>
      <c r="H178" s="20">
        <f t="shared" si="192"/>
        <v>0.5</v>
      </c>
      <c r="I178" s="20">
        <f t="shared" si="193"/>
        <v>0.5</v>
      </c>
      <c r="J178" s="20"/>
      <c r="K178" s="20">
        <f t="shared" si="194"/>
        <v>3.2939235127478756</v>
      </c>
      <c r="L178" s="20">
        <f t="shared" si="195"/>
        <v>0.7726487252124646</v>
      </c>
      <c r="M178" s="20"/>
      <c r="N178" s="28">
        <f t="shared" si="196"/>
        <v>0.07</v>
      </c>
      <c r="O178" s="28">
        <f t="shared" si="197"/>
        <v>0.74</v>
      </c>
      <c r="P178" s="28">
        <f t="shared" si="198"/>
        <v>0</v>
      </c>
      <c r="Q178" s="28">
        <f t="shared" si="199"/>
        <v>0</v>
      </c>
      <c r="R178" s="28">
        <f t="shared" si="200"/>
        <v>0.03</v>
      </c>
      <c r="S178" s="28">
        <f t="shared" si="201"/>
        <v>0</v>
      </c>
      <c r="T178" s="28">
        <f t="shared" si="202"/>
        <v>1</v>
      </c>
      <c r="U178" s="28">
        <f t="shared" si="203"/>
        <v>0</v>
      </c>
      <c r="V178" s="28">
        <f t="shared" si="204"/>
        <v>0.16</v>
      </c>
      <c r="W178" s="28">
        <f t="shared" si="205"/>
        <v>0</v>
      </c>
      <c r="X178" s="28">
        <f t="shared" si="206"/>
        <v>0</v>
      </c>
      <c r="Y178" s="28">
        <f t="shared" si="207"/>
        <v>0</v>
      </c>
      <c r="Z178" s="4"/>
      <c r="AA178" s="27">
        <f t="shared" si="167"/>
        <v>0.23057464589235133</v>
      </c>
      <c r="AB178" s="27">
        <f t="shared" si="168"/>
        <v>2.437503399433428</v>
      </c>
      <c r="AC178" s="27">
        <f t="shared" si="169"/>
        <v>0</v>
      </c>
      <c r="AD178" s="27">
        <f t="shared" si="170"/>
        <v>0</v>
      </c>
      <c r="AE178" s="27">
        <f t="shared" si="171"/>
        <v>0.09881770538243627</v>
      </c>
      <c r="AF178" s="27">
        <f t="shared" si="172"/>
        <v>0</v>
      </c>
      <c r="AG178" s="27">
        <f t="shared" si="173"/>
        <v>0.7726487252124646</v>
      </c>
      <c r="AH178" s="27">
        <f t="shared" si="174"/>
        <v>0</v>
      </c>
      <c r="AI178" s="27">
        <f t="shared" si="175"/>
        <v>0.5270277620396601</v>
      </c>
      <c r="AJ178" s="27">
        <f t="shared" si="176"/>
        <v>0</v>
      </c>
      <c r="AK178" s="27">
        <f t="shared" si="177"/>
        <v>0</v>
      </c>
      <c r="AL178" s="27">
        <f t="shared" si="178"/>
        <v>0</v>
      </c>
      <c r="AM178" s="4"/>
      <c r="AN178" s="4">
        <f>'Ward Details'!W9</f>
        <v>1</v>
      </c>
      <c r="AO178" s="20"/>
      <c r="AP178" s="4"/>
      <c r="AQ178" s="105">
        <f t="shared" si="179"/>
        <v>0.7694253541076487</v>
      </c>
      <c r="AR178" s="105">
        <f t="shared" si="180"/>
        <v>-1.437503399433428</v>
      </c>
      <c r="AS178" s="105">
        <f t="shared" si="181"/>
        <v>1</v>
      </c>
      <c r="AT178" s="105">
        <f t="shared" si="182"/>
        <v>1</v>
      </c>
      <c r="AU178" s="105">
        <f t="shared" si="183"/>
        <v>0.9011822946175637</v>
      </c>
      <c r="AV178" s="105">
        <f t="shared" si="184"/>
        <v>1</v>
      </c>
      <c r="AW178" s="105">
        <f t="shared" si="185"/>
        <v>0.22735127478753536</v>
      </c>
      <c r="AX178" s="105">
        <f t="shared" si="186"/>
        <v>1</v>
      </c>
      <c r="AY178" s="105">
        <f t="shared" si="187"/>
        <v>0.47297223796033994</v>
      </c>
      <c r="AZ178" s="105">
        <f t="shared" si="188"/>
        <v>1</v>
      </c>
      <c r="BA178" s="105">
        <f t="shared" si="189"/>
        <v>1</v>
      </c>
      <c r="BB178" s="105">
        <f t="shared" si="190"/>
        <v>1</v>
      </c>
    </row>
    <row r="179" spans="1:54" s="32" customFormat="1" ht="12.75" hidden="1">
      <c r="A179" s="31" t="str">
        <f>'PPM Current'!A10</f>
        <v>Area 4</v>
      </c>
      <c r="B179" s="248">
        <f>'Estimated teams by TGR'!O8</f>
        <v>7.879609478534693</v>
      </c>
      <c r="C179" s="46">
        <f t="shared" si="191"/>
        <v>0.1</v>
      </c>
      <c r="D179" s="248">
        <f t="shared" si="163"/>
        <v>8.667570426388163</v>
      </c>
      <c r="E179" s="106">
        <f t="shared" si="164"/>
        <v>7.020732045374412</v>
      </c>
      <c r="F179" s="106">
        <f t="shared" si="165"/>
        <v>1.646838381013751</v>
      </c>
      <c r="G179" s="20"/>
      <c r="H179" s="20">
        <f t="shared" si="192"/>
        <v>0.5</v>
      </c>
      <c r="I179" s="20">
        <f t="shared" si="193"/>
        <v>0.5</v>
      </c>
      <c r="J179" s="20"/>
      <c r="K179" s="20">
        <f t="shared" si="194"/>
        <v>3.510366022687206</v>
      </c>
      <c r="L179" s="20">
        <f t="shared" si="195"/>
        <v>0.8234191905068755</v>
      </c>
      <c r="M179" s="20"/>
      <c r="N179" s="28">
        <f t="shared" si="196"/>
        <v>0.07</v>
      </c>
      <c r="O179" s="28">
        <f t="shared" si="197"/>
        <v>0.74</v>
      </c>
      <c r="P179" s="28">
        <f t="shared" si="198"/>
        <v>0</v>
      </c>
      <c r="Q179" s="28">
        <f t="shared" si="199"/>
        <v>0</v>
      </c>
      <c r="R179" s="28">
        <f t="shared" si="200"/>
        <v>0.03</v>
      </c>
      <c r="S179" s="28">
        <f t="shared" si="201"/>
        <v>0</v>
      </c>
      <c r="T179" s="28">
        <f t="shared" si="202"/>
        <v>1</v>
      </c>
      <c r="U179" s="28">
        <f t="shared" si="203"/>
        <v>0</v>
      </c>
      <c r="V179" s="28">
        <f t="shared" si="204"/>
        <v>0.16</v>
      </c>
      <c r="W179" s="28">
        <f t="shared" si="205"/>
        <v>0</v>
      </c>
      <c r="X179" s="28">
        <f t="shared" si="206"/>
        <v>0</v>
      </c>
      <c r="Y179" s="28">
        <f t="shared" si="207"/>
        <v>0</v>
      </c>
      <c r="Z179" s="4"/>
      <c r="AA179" s="27">
        <f t="shared" si="167"/>
        <v>0.24572562158810446</v>
      </c>
      <c r="AB179" s="27">
        <f t="shared" si="168"/>
        <v>2.5976708567885325</v>
      </c>
      <c r="AC179" s="27">
        <f t="shared" si="169"/>
        <v>0</v>
      </c>
      <c r="AD179" s="27">
        <f t="shared" si="170"/>
        <v>0</v>
      </c>
      <c r="AE179" s="27">
        <f t="shared" si="171"/>
        <v>0.10531098068061619</v>
      </c>
      <c r="AF179" s="27">
        <f t="shared" si="172"/>
        <v>0</v>
      </c>
      <c r="AG179" s="27">
        <f t="shared" si="173"/>
        <v>0.8234191905068755</v>
      </c>
      <c r="AH179" s="27">
        <f t="shared" si="174"/>
        <v>0</v>
      </c>
      <c r="AI179" s="27">
        <f t="shared" si="175"/>
        <v>0.561658563629953</v>
      </c>
      <c r="AJ179" s="27">
        <f t="shared" si="176"/>
        <v>0</v>
      </c>
      <c r="AK179" s="27">
        <f t="shared" si="177"/>
        <v>0</v>
      </c>
      <c r="AL179" s="27">
        <f t="shared" si="178"/>
        <v>0</v>
      </c>
      <c r="AM179" s="4"/>
      <c r="AN179" s="4">
        <f>'Ward Details'!W10</f>
        <v>3</v>
      </c>
      <c r="AO179" s="20"/>
      <c r="AP179" s="4"/>
      <c r="AQ179" s="105">
        <f t="shared" si="179"/>
        <v>2.7542743784118957</v>
      </c>
      <c r="AR179" s="105">
        <f t="shared" si="180"/>
        <v>0.4023291432114675</v>
      </c>
      <c r="AS179" s="105">
        <f t="shared" si="181"/>
        <v>3</v>
      </c>
      <c r="AT179" s="105">
        <f t="shared" si="182"/>
        <v>3</v>
      </c>
      <c r="AU179" s="105">
        <f t="shared" si="183"/>
        <v>2.894689019319384</v>
      </c>
      <c r="AV179" s="105">
        <f t="shared" si="184"/>
        <v>3</v>
      </c>
      <c r="AW179" s="105">
        <f t="shared" si="185"/>
        <v>2.1765808094931245</v>
      </c>
      <c r="AX179" s="105">
        <f t="shared" si="186"/>
        <v>3</v>
      </c>
      <c r="AY179" s="105">
        <f t="shared" si="187"/>
        <v>2.438341436370047</v>
      </c>
      <c r="AZ179" s="105">
        <f t="shared" si="188"/>
        <v>3</v>
      </c>
      <c r="BA179" s="105">
        <f t="shared" si="189"/>
        <v>3</v>
      </c>
      <c r="BB179" s="105">
        <f t="shared" si="190"/>
        <v>3</v>
      </c>
    </row>
    <row r="180" spans="1:54" s="32" customFormat="1" ht="12.75" hidden="1">
      <c r="A180" s="31" t="str">
        <f>'PPM Current'!A11</f>
        <v>Area 5</v>
      </c>
      <c r="B180" s="248">
        <f>'Estimated teams by TGR'!O9</f>
        <v>3.734635071551022</v>
      </c>
      <c r="C180" s="46">
        <f t="shared" si="191"/>
        <v>0.1</v>
      </c>
      <c r="D180" s="248">
        <f t="shared" si="163"/>
        <v>4.108098578706125</v>
      </c>
      <c r="E180" s="106">
        <f t="shared" si="164"/>
        <v>3.3275598487519615</v>
      </c>
      <c r="F180" s="106">
        <f t="shared" si="165"/>
        <v>0.7805387299541637</v>
      </c>
      <c r="G180" s="20"/>
      <c r="H180" s="20">
        <f t="shared" si="192"/>
        <v>0.5</v>
      </c>
      <c r="I180" s="20">
        <f t="shared" si="193"/>
        <v>0.5</v>
      </c>
      <c r="J180" s="20"/>
      <c r="K180" s="20">
        <f t="shared" si="194"/>
        <v>1.6637799243759808</v>
      </c>
      <c r="L180" s="20">
        <f t="shared" si="195"/>
        <v>0.39026936497708187</v>
      </c>
      <c r="M180" s="20"/>
      <c r="N180" s="28">
        <f t="shared" si="196"/>
        <v>0.07</v>
      </c>
      <c r="O180" s="28">
        <f t="shared" si="197"/>
        <v>0.74</v>
      </c>
      <c r="P180" s="28">
        <f t="shared" si="198"/>
        <v>0</v>
      </c>
      <c r="Q180" s="28">
        <f t="shared" si="199"/>
        <v>0</v>
      </c>
      <c r="R180" s="28">
        <f t="shared" si="200"/>
        <v>0.03</v>
      </c>
      <c r="S180" s="28">
        <f t="shared" si="201"/>
        <v>0</v>
      </c>
      <c r="T180" s="28">
        <f t="shared" si="202"/>
        <v>1</v>
      </c>
      <c r="U180" s="28">
        <f t="shared" si="203"/>
        <v>0</v>
      </c>
      <c r="V180" s="28">
        <f t="shared" si="204"/>
        <v>0.16</v>
      </c>
      <c r="W180" s="28">
        <f t="shared" si="205"/>
        <v>0</v>
      </c>
      <c r="X180" s="28">
        <f t="shared" si="206"/>
        <v>0</v>
      </c>
      <c r="Y180" s="28">
        <f t="shared" si="207"/>
        <v>0</v>
      </c>
      <c r="Z180" s="4"/>
      <c r="AA180" s="27">
        <f t="shared" si="167"/>
        <v>0.11646459470631866</v>
      </c>
      <c r="AB180" s="27">
        <f t="shared" si="168"/>
        <v>1.2311971440382257</v>
      </c>
      <c r="AC180" s="27">
        <f t="shared" si="169"/>
        <v>0</v>
      </c>
      <c r="AD180" s="27">
        <f t="shared" si="170"/>
        <v>0</v>
      </c>
      <c r="AE180" s="27">
        <f t="shared" si="171"/>
        <v>0.049913397731279424</v>
      </c>
      <c r="AF180" s="27">
        <f t="shared" si="172"/>
        <v>0</v>
      </c>
      <c r="AG180" s="27">
        <f t="shared" si="173"/>
        <v>0.39026936497708187</v>
      </c>
      <c r="AH180" s="27">
        <f t="shared" si="174"/>
        <v>0</v>
      </c>
      <c r="AI180" s="27">
        <f t="shared" si="175"/>
        <v>0.26620478790015695</v>
      </c>
      <c r="AJ180" s="27">
        <f t="shared" si="176"/>
        <v>0</v>
      </c>
      <c r="AK180" s="27">
        <f t="shared" si="177"/>
        <v>0</v>
      </c>
      <c r="AL180" s="27">
        <f t="shared" si="178"/>
        <v>0</v>
      </c>
      <c r="AM180" s="4"/>
      <c r="AN180" s="4">
        <f>'Ward Details'!W11</f>
        <v>0</v>
      </c>
      <c r="AO180" s="20"/>
      <c r="AP180" s="4"/>
      <c r="AQ180" s="105">
        <f t="shared" si="179"/>
        <v>-0.11646459470631866</v>
      </c>
      <c r="AR180" s="105">
        <f t="shared" si="180"/>
        <v>-1.2311971440382257</v>
      </c>
      <c r="AS180" s="105">
        <f t="shared" si="181"/>
        <v>0</v>
      </c>
      <c r="AT180" s="105">
        <f t="shared" si="182"/>
        <v>0</v>
      </c>
      <c r="AU180" s="105">
        <f t="shared" si="183"/>
        <v>-0.049913397731279424</v>
      </c>
      <c r="AV180" s="105">
        <f t="shared" si="184"/>
        <v>0</v>
      </c>
      <c r="AW180" s="105">
        <f t="shared" si="185"/>
        <v>-0.39026936497708187</v>
      </c>
      <c r="AX180" s="105">
        <f t="shared" si="186"/>
        <v>0</v>
      </c>
      <c r="AY180" s="105">
        <f t="shared" si="187"/>
        <v>-0.26620478790015695</v>
      </c>
      <c r="AZ180" s="105">
        <f t="shared" si="188"/>
        <v>0</v>
      </c>
      <c r="BA180" s="105">
        <f t="shared" si="189"/>
        <v>0</v>
      </c>
      <c r="BB180" s="105">
        <f t="shared" si="190"/>
        <v>0</v>
      </c>
    </row>
    <row r="181" spans="1:54" s="32" customFormat="1" ht="12.75" hidden="1">
      <c r="A181" s="31" t="str">
        <f>'PPM Current'!A12</f>
        <v>Area 6</v>
      </c>
      <c r="B181" s="248">
        <f>'Estimated teams by TGR'!O10</f>
        <v>5.5992170117569815</v>
      </c>
      <c r="C181" s="46">
        <f t="shared" si="191"/>
        <v>0.1</v>
      </c>
      <c r="D181" s="248">
        <f t="shared" si="163"/>
        <v>6.1591387129326804</v>
      </c>
      <c r="E181" s="106">
        <f t="shared" si="164"/>
        <v>4.988902357475472</v>
      </c>
      <c r="F181" s="106">
        <f t="shared" si="165"/>
        <v>1.1702363554572093</v>
      </c>
      <c r="G181" s="20"/>
      <c r="H181" s="20">
        <f t="shared" si="192"/>
        <v>0.5</v>
      </c>
      <c r="I181" s="20">
        <f t="shared" si="193"/>
        <v>0.5</v>
      </c>
      <c r="J181" s="20"/>
      <c r="K181" s="20">
        <f t="shared" si="194"/>
        <v>2.494451178737736</v>
      </c>
      <c r="L181" s="20">
        <f t="shared" si="195"/>
        <v>0.5851181777286046</v>
      </c>
      <c r="M181" s="20"/>
      <c r="N181" s="28">
        <f t="shared" si="196"/>
        <v>0.07</v>
      </c>
      <c r="O181" s="28">
        <f t="shared" si="197"/>
        <v>0.74</v>
      </c>
      <c r="P181" s="28">
        <f t="shared" si="198"/>
        <v>0</v>
      </c>
      <c r="Q181" s="28">
        <f t="shared" si="199"/>
        <v>0</v>
      </c>
      <c r="R181" s="28">
        <f t="shared" si="200"/>
        <v>0.03</v>
      </c>
      <c r="S181" s="28">
        <f t="shared" si="201"/>
        <v>0</v>
      </c>
      <c r="T181" s="28">
        <f t="shared" si="202"/>
        <v>1</v>
      </c>
      <c r="U181" s="28">
        <f t="shared" si="203"/>
        <v>0</v>
      </c>
      <c r="V181" s="28">
        <f t="shared" si="204"/>
        <v>0.16</v>
      </c>
      <c r="W181" s="28">
        <f t="shared" si="205"/>
        <v>0</v>
      </c>
      <c r="X181" s="28">
        <f t="shared" si="206"/>
        <v>0</v>
      </c>
      <c r="Y181" s="28">
        <f t="shared" si="207"/>
        <v>0</v>
      </c>
      <c r="Z181" s="4"/>
      <c r="AA181" s="27">
        <f t="shared" si="167"/>
        <v>0.17461158251164152</v>
      </c>
      <c r="AB181" s="27">
        <f t="shared" si="168"/>
        <v>1.8458938722659246</v>
      </c>
      <c r="AC181" s="27">
        <f t="shared" si="169"/>
        <v>0</v>
      </c>
      <c r="AD181" s="27">
        <f t="shared" si="170"/>
        <v>0</v>
      </c>
      <c r="AE181" s="27">
        <f t="shared" si="171"/>
        <v>0.07483353536213208</v>
      </c>
      <c r="AF181" s="27">
        <f t="shared" si="172"/>
        <v>0</v>
      </c>
      <c r="AG181" s="27">
        <f t="shared" si="173"/>
        <v>0.5851181777286046</v>
      </c>
      <c r="AH181" s="27">
        <f t="shared" si="174"/>
        <v>0</v>
      </c>
      <c r="AI181" s="27">
        <f t="shared" si="175"/>
        <v>0.39911218859803776</v>
      </c>
      <c r="AJ181" s="27">
        <f t="shared" si="176"/>
        <v>0</v>
      </c>
      <c r="AK181" s="27">
        <f t="shared" si="177"/>
        <v>0</v>
      </c>
      <c r="AL181" s="27">
        <f t="shared" si="178"/>
        <v>0</v>
      </c>
      <c r="AM181" s="4"/>
      <c r="AN181" s="4">
        <f>'Ward Details'!W12</f>
        <v>2</v>
      </c>
      <c r="AO181" s="20"/>
      <c r="AP181" s="4"/>
      <c r="AQ181" s="105">
        <f t="shared" si="179"/>
        <v>1.8253884174883586</v>
      </c>
      <c r="AR181" s="105">
        <f t="shared" si="180"/>
        <v>0.1541061277340754</v>
      </c>
      <c r="AS181" s="105">
        <f t="shared" si="181"/>
        <v>2</v>
      </c>
      <c r="AT181" s="105">
        <f t="shared" si="182"/>
        <v>2</v>
      </c>
      <c r="AU181" s="105">
        <f t="shared" si="183"/>
        <v>1.925166464637868</v>
      </c>
      <c r="AV181" s="105">
        <f t="shared" si="184"/>
        <v>2</v>
      </c>
      <c r="AW181" s="105">
        <f t="shared" si="185"/>
        <v>1.4148818222713953</v>
      </c>
      <c r="AX181" s="105">
        <f t="shared" si="186"/>
        <v>2</v>
      </c>
      <c r="AY181" s="105">
        <f t="shared" si="187"/>
        <v>1.6008878114019622</v>
      </c>
      <c r="AZ181" s="105">
        <f t="shared" si="188"/>
        <v>2</v>
      </c>
      <c r="BA181" s="105">
        <f t="shared" si="189"/>
        <v>2</v>
      </c>
      <c r="BB181" s="105">
        <f t="shared" si="190"/>
        <v>2</v>
      </c>
    </row>
    <row r="182" spans="1:54" s="32" customFormat="1" ht="12.75" hidden="1">
      <c r="A182" s="31" t="str">
        <f>'PPM Current'!A13</f>
        <v>Ward 7</v>
      </c>
      <c r="B182" s="248">
        <f>'Estimated teams by TGR'!O11</f>
        <v>0</v>
      </c>
      <c r="C182" s="46">
        <f t="shared" si="191"/>
        <v>0.1</v>
      </c>
      <c r="D182" s="248">
        <f t="shared" si="163"/>
        <v>0</v>
      </c>
      <c r="E182" s="106">
        <f t="shared" si="164"/>
        <v>0</v>
      </c>
      <c r="F182" s="106">
        <f t="shared" si="165"/>
        <v>0</v>
      </c>
      <c r="G182" s="20"/>
      <c r="H182" s="20">
        <f t="shared" si="192"/>
        <v>0.5</v>
      </c>
      <c r="I182" s="20">
        <f t="shared" si="193"/>
        <v>0.5</v>
      </c>
      <c r="J182" s="20"/>
      <c r="K182" s="20">
        <f t="shared" si="194"/>
        <v>0</v>
      </c>
      <c r="L182" s="20">
        <f t="shared" si="195"/>
        <v>0</v>
      </c>
      <c r="M182" s="20"/>
      <c r="N182" s="28">
        <f t="shared" si="196"/>
        <v>0.07</v>
      </c>
      <c r="O182" s="28">
        <f t="shared" si="197"/>
        <v>0.74</v>
      </c>
      <c r="P182" s="28">
        <f t="shared" si="198"/>
        <v>0</v>
      </c>
      <c r="Q182" s="28">
        <f t="shared" si="199"/>
        <v>0</v>
      </c>
      <c r="R182" s="28">
        <f t="shared" si="200"/>
        <v>0.03</v>
      </c>
      <c r="S182" s="28">
        <f t="shared" si="201"/>
        <v>0</v>
      </c>
      <c r="T182" s="28">
        <f t="shared" si="202"/>
        <v>1</v>
      </c>
      <c r="U182" s="28">
        <f t="shared" si="203"/>
        <v>0</v>
      </c>
      <c r="V182" s="28">
        <f t="shared" si="204"/>
        <v>0.16</v>
      </c>
      <c r="W182" s="28">
        <f t="shared" si="205"/>
        <v>0</v>
      </c>
      <c r="X182" s="28">
        <f t="shared" si="206"/>
        <v>0</v>
      </c>
      <c r="Y182" s="28">
        <f t="shared" si="207"/>
        <v>0</v>
      </c>
      <c r="Z182" s="4"/>
      <c r="AA182" s="27">
        <f t="shared" si="167"/>
        <v>0</v>
      </c>
      <c r="AB182" s="27">
        <f t="shared" si="168"/>
        <v>0</v>
      </c>
      <c r="AC182" s="27">
        <f t="shared" si="169"/>
        <v>0</v>
      </c>
      <c r="AD182" s="27">
        <f t="shared" si="170"/>
        <v>0</v>
      </c>
      <c r="AE182" s="27">
        <f t="shared" si="171"/>
        <v>0</v>
      </c>
      <c r="AF182" s="27">
        <f t="shared" si="172"/>
        <v>0</v>
      </c>
      <c r="AG182" s="27">
        <f t="shared" si="173"/>
        <v>0</v>
      </c>
      <c r="AH182" s="27">
        <f t="shared" si="174"/>
        <v>0</v>
      </c>
      <c r="AI182" s="27">
        <f t="shared" si="175"/>
        <v>0</v>
      </c>
      <c r="AJ182" s="27">
        <f t="shared" si="176"/>
        <v>0</v>
      </c>
      <c r="AK182" s="27">
        <f t="shared" si="177"/>
        <v>0</v>
      </c>
      <c r="AL182" s="27">
        <f t="shared" si="178"/>
        <v>0</v>
      </c>
      <c r="AM182" s="4"/>
      <c r="AN182" s="4">
        <f>'Ward Details'!W13</f>
        <v>0</v>
      </c>
      <c r="AO182" s="20"/>
      <c r="AP182" s="4"/>
      <c r="AQ182" s="105">
        <f t="shared" si="179"/>
        <v>0</v>
      </c>
      <c r="AR182" s="105">
        <f t="shared" si="180"/>
        <v>0</v>
      </c>
      <c r="AS182" s="105">
        <f t="shared" si="181"/>
        <v>0</v>
      </c>
      <c r="AT182" s="105">
        <f t="shared" si="182"/>
        <v>0</v>
      </c>
      <c r="AU182" s="105">
        <f t="shared" si="183"/>
        <v>0</v>
      </c>
      <c r="AV182" s="105">
        <f t="shared" si="184"/>
        <v>0</v>
      </c>
      <c r="AW182" s="105">
        <f t="shared" si="185"/>
        <v>0</v>
      </c>
      <c r="AX182" s="105">
        <f t="shared" si="186"/>
        <v>0</v>
      </c>
      <c r="AY182" s="105">
        <f t="shared" si="187"/>
        <v>0</v>
      </c>
      <c r="AZ182" s="105">
        <f t="shared" si="188"/>
        <v>0</v>
      </c>
      <c r="BA182" s="105">
        <f t="shared" si="189"/>
        <v>0</v>
      </c>
      <c r="BB182" s="105">
        <f t="shared" si="190"/>
        <v>0</v>
      </c>
    </row>
    <row r="183" spans="1:54" s="32" customFormat="1" ht="12.75" hidden="1">
      <c r="A183" s="31" t="str">
        <f>'PPM Current'!A14</f>
        <v>Ward 8</v>
      </c>
      <c r="B183" s="248">
        <f>'Estimated teams by TGR'!O12</f>
        <v>0</v>
      </c>
      <c r="C183" s="46">
        <f t="shared" si="191"/>
        <v>0.1</v>
      </c>
      <c r="D183" s="248">
        <f t="shared" si="163"/>
        <v>0</v>
      </c>
      <c r="E183" s="106">
        <f t="shared" si="164"/>
        <v>0</v>
      </c>
      <c r="F183" s="106">
        <f t="shared" si="165"/>
        <v>0</v>
      </c>
      <c r="G183" s="20"/>
      <c r="H183" s="20">
        <f t="shared" si="192"/>
        <v>0.5</v>
      </c>
      <c r="I183" s="20">
        <f t="shared" si="193"/>
        <v>0.5</v>
      </c>
      <c r="J183" s="20"/>
      <c r="K183" s="20">
        <f t="shared" si="194"/>
        <v>0</v>
      </c>
      <c r="L183" s="20">
        <f t="shared" si="195"/>
        <v>0</v>
      </c>
      <c r="M183" s="20"/>
      <c r="N183" s="28">
        <f t="shared" si="196"/>
        <v>0.07</v>
      </c>
      <c r="O183" s="28">
        <f t="shared" si="197"/>
        <v>0.74</v>
      </c>
      <c r="P183" s="28">
        <f t="shared" si="198"/>
        <v>0</v>
      </c>
      <c r="Q183" s="28">
        <f t="shared" si="199"/>
        <v>0</v>
      </c>
      <c r="R183" s="28">
        <f t="shared" si="200"/>
        <v>0.03</v>
      </c>
      <c r="S183" s="28">
        <f t="shared" si="201"/>
        <v>0</v>
      </c>
      <c r="T183" s="28">
        <f t="shared" si="202"/>
        <v>1</v>
      </c>
      <c r="U183" s="28">
        <f t="shared" si="203"/>
        <v>0</v>
      </c>
      <c r="V183" s="28">
        <f t="shared" si="204"/>
        <v>0.16</v>
      </c>
      <c r="W183" s="28">
        <f t="shared" si="205"/>
        <v>0</v>
      </c>
      <c r="X183" s="28">
        <f t="shared" si="206"/>
        <v>0</v>
      </c>
      <c r="Y183" s="28">
        <f t="shared" si="207"/>
        <v>0</v>
      </c>
      <c r="Z183" s="4"/>
      <c r="AA183" s="27">
        <f t="shared" si="167"/>
        <v>0</v>
      </c>
      <c r="AB183" s="27">
        <f t="shared" si="168"/>
        <v>0</v>
      </c>
      <c r="AC183" s="27">
        <f t="shared" si="169"/>
        <v>0</v>
      </c>
      <c r="AD183" s="27">
        <f t="shared" si="170"/>
        <v>0</v>
      </c>
      <c r="AE183" s="27">
        <f t="shared" si="171"/>
        <v>0</v>
      </c>
      <c r="AF183" s="27">
        <f t="shared" si="172"/>
        <v>0</v>
      </c>
      <c r="AG183" s="27">
        <f t="shared" si="173"/>
        <v>0</v>
      </c>
      <c r="AH183" s="27">
        <f t="shared" si="174"/>
        <v>0</v>
      </c>
      <c r="AI183" s="27">
        <f t="shared" si="175"/>
        <v>0</v>
      </c>
      <c r="AJ183" s="27">
        <f t="shared" si="176"/>
        <v>0</v>
      </c>
      <c r="AK183" s="27">
        <f t="shared" si="177"/>
        <v>0</v>
      </c>
      <c r="AL183" s="27">
        <f t="shared" si="178"/>
        <v>0</v>
      </c>
      <c r="AM183" s="4"/>
      <c r="AN183" s="4">
        <f>'Ward Details'!W14</f>
        <v>0</v>
      </c>
      <c r="AO183" s="20"/>
      <c r="AP183" s="4"/>
      <c r="AQ183" s="105">
        <f t="shared" si="179"/>
        <v>0</v>
      </c>
      <c r="AR183" s="105">
        <f t="shared" si="180"/>
        <v>0</v>
      </c>
      <c r="AS183" s="105">
        <f t="shared" si="181"/>
        <v>0</v>
      </c>
      <c r="AT183" s="105">
        <f t="shared" si="182"/>
        <v>0</v>
      </c>
      <c r="AU183" s="105">
        <f t="shared" si="183"/>
        <v>0</v>
      </c>
      <c r="AV183" s="105">
        <f t="shared" si="184"/>
        <v>0</v>
      </c>
      <c r="AW183" s="105">
        <f t="shared" si="185"/>
        <v>0</v>
      </c>
      <c r="AX183" s="105">
        <f t="shared" si="186"/>
        <v>0</v>
      </c>
      <c r="AY183" s="105">
        <f t="shared" si="187"/>
        <v>0</v>
      </c>
      <c r="AZ183" s="105">
        <f t="shared" si="188"/>
        <v>0</v>
      </c>
      <c r="BA183" s="105">
        <f t="shared" si="189"/>
        <v>0</v>
      </c>
      <c r="BB183" s="105">
        <f t="shared" si="190"/>
        <v>0</v>
      </c>
    </row>
    <row r="184" spans="1:54" s="32" customFormat="1" ht="12.75" hidden="1">
      <c r="A184" s="31" t="str">
        <f>'PPM Current'!A15</f>
        <v>Ward 9</v>
      </c>
      <c r="B184" s="248">
        <f>'Estimated teams by TGR'!O13</f>
        <v>0</v>
      </c>
      <c r="C184" s="46">
        <f t="shared" si="191"/>
        <v>0.1</v>
      </c>
      <c r="D184" s="248">
        <f t="shared" si="163"/>
        <v>0</v>
      </c>
      <c r="E184" s="106">
        <f t="shared" si="164"/>
        <v>0</v>
      </c>
      <c r="F184" s="106">
        <f t="shared" si="165"/>
        <v>0</v>
      </c>
      <c r="G184" s="20"/>
      <c r="H184" s="20">
        <f t="shared" si="192"/>
        <v>0.5</v>
      </c>
      <c r="I184" s="20">
        <f t="shared" si="193"/>
        <v>0.5</v>
      </c>
      <c r="J184" s="20"/>
      <c r="K184" s="20">
        <f t="shared" si="194"/>
        <v>0</v>
      </c>
      <c r="L184" s="20">
        <f t="shared" si="195"/>
        <v>0</v>
      </c>
      <c r="M184" s="20"/>
      <c r="N184" s="28">
        <f t="shared" si="196"/>
        <v>0.07</v>
      </c>
      <c r="O184" s="28">
        <f t="shared" si="197"/>
        <v>0.74</v>
      </c>
      <c r="P184" s="28">
        <f t="shared" si="198"/>
        <v>0</v>
      </c>
      <c r="Q184" s="28">
        <f t="shared" si="199"/>
        <v>0</v>
      </c>
      <c r="R184" s="28">
        <f t="shared" si="200"/>
        <v>0.03</v>
      </c>
      <c r="S184" s="28">
        <f t="shared" si="201"/>
        <v>0</v>
      </c>
      <c r="T184" s="28">
        <f t="shared" si="202"/>
        <v>1</v>
      </c>
      <c r="U184" s="28">
        <f t="shared" si="203"/>
        <v>0</v>
      </c>
      <c r="V184" s="28">
        <f t="shared" si="204"/>
        <v>0.16</v>
      </c>
      <c r="W184" s="28">
        <f t="shared" si="205"/>
        <v>0</v>
      </c>
      <c r="X184" s="28">
        <f t="shared" si="206"/>
        <v>0</v>
      </c>
      <c r="Y184" s="28">
        <f t="shared" si="207"/>
        <v>0</v>
      </c>
      <c r="Z184" s="4"/>
      <c r="AA184" s="27">
        <f t="shared" si="167"/>
        <v>0</v>
      </c>
      <c r="AB184" s="27">
        <f t="shared" si="168"/>
        <v>0</v>
      </c>
      <c r="AC184" s="27">
        <f t="shared" si="169"/>
        <v>0</v>
      </c>
      <c r="AD184" s="27">
        <f t="shared" si="170"/>
        <v>0</v>
      </c>
      <c r="AE184" s="27">
        <f t="shared" si="171"/>
        <v>0</v>
      </c>
      <c r="AF184" s="27">
        <f t="shared" si="172"/>
        <v>0</v>
      </c>
      <c r="AG184" s="27">
        <f t="shared" si="173"/>
        <v>0</v>
      </c>
      <c r="AH184" s="27">
        <f t="shared" si="174"/>
        <v>0</v>
      </c>
      <c r="AI184" s="27">
        <f t="shared" si="175"/>
        <v>0</v>
      </c>
      <c r="AJ184" s="27">
        <f t="shared" si="176"/>
        <v>0</v>
      </c>
      <c r="AK184" s="27">
        <f t="shared" si="177"/>
        <v>0</v>
      </c>
      <c r="AL184" s="27">
        <f t="shared" si="178"/>
        <v>0</v>
      </c>
      <c r="AM184" s="4"/>
      <c r="AN184" s="4">
        <f>'Ward Details'!W15</f>
        <v>0</v>
      </c>
      <c r="AO184" s="20"/>
      <c r="AP184" s="4"/>
      <c r="AQ184" s="105">
        <f t="shared" si="179"/>
        <v>0</v>
      </c>
      <c r="AR184" s="105">
        <f t="shared" si="180"/>
        <v>0</v>
      </c>
      <c r="AS184" s="105">
        <f t="shared" si="181"/>
        <v>0</v>
      </c>
      <c r="AT184" s="105">
        <f t="shared" si="182"/>
        <v>0</v>
      </c>
      <c r="AU184" s="105">
        <f t="shared" si="183"/>
        <v>0</v>
      </c>
      <c r="AV184" s="105">
        <f t="shared" si="184"/>
        <v>0</v>
      </c>
      <c r="AW184" s="105">
        <f t="shared" si="185"/>
        <v>0</v>
      </c>
      <c r="AX184" s="105">
        <f t="shared" si="186"/>
        <v>0</v>
      </c>
      <c r="AY184" s="105">
        <f t="shared" si="187"/>
        <v>0</v>
      </c>
      <c r="AZ184" s="105">
        <f t="shared" si="188"/>
        <v>0</v>
      </c>
      <c r="BA184" s="105">
        <f t="shared" si="189"/>
        <v>0</v>
      </c>
      <c r="BB184" s="105">
        <f t="shared" si="190"/>
        <v>0</v>
      </c>
    </row>
    <row r="185" spans="1:54" s="32" customFormat="1" ht="12.75" hidden="1">
      <c r="A185" s="31" t="str">
        <f>'PPM Current'!A16</f>
        <v>Ward 10</v>
      </c>
      <c r="B185" s="248">
        <f>'Estimated teams by TGR'!O14</f>
        <v>0</v>
      </c>
      <c r="C185" s="46">
        <f t="shared" si="191"/>
        <v>0.1</v>
      </c>
      <c r="D185" s="248">
        <f t="shared" si="163"/>
        <v>0</v>
      </c>
      <c r="E185" s="106">
        <f t="shared" si="164"/>
        <v>0</v>
      </c>
      <c r="F185" s="106">
        <f t="shared" si="165"/>
        <v>0</v>
      </c>
      <c r="G185" s="20"/>
      <c r="H185" s="20">
        <f t="shared" si="192"/>
        <v>0.5</v>
      </c>
      <c r="I185" s="20">
        <f t="shared" si="193"/>
        <v>0.5</v>
      </c>
      <c r="J185" s="20"/>
      <c r="K185" s="20">
        <f t="shared" si="194"/>
        <v>0</v>
      </c>
      <c r="L185" s="20">
        <f t="shared" si="195"/>
        <v>0</v>
      </c>
      <c r="M185" s="20"/>
      <c r="N185" s="28">
        <f t="shared" si="196"/>
        <v>0.07</v>
      </c>
      <c r="O185" s="28">
        <f t="shared" si="197"/>
        <v>0.74</v>
      </c>
      <c r="P185" s="28">
        <f t="shared" si="198"/>
        <v>0</v>
      </c>
      <c r="Q185" s="28">
        <f t="shared" si="199"/>
        <v>0</v>
      </c>
      <c r="R185" s="28">
        <f t="shared" si="200"/>
        <v>0.03</v>
      </c>
      <c r="S185" s="28">
        <f t="shared" si="201"/>
        <v>0</v>
      </c>
      <c r="T185" s="28">
        <f t="shared" si="202"/>
        <v>1</v>
      </c>
      <c r="U185" s="28">
        <f t="shared" si="203"/>
        <v>0</v>
      </c>
      <c r="V185" s="28">
        <f t="shared" si="204"/>
        <v>0.16</v>
      </c>
      <c r="W185" s="28">
        <f t="shared" si="205"/>
        <v>0</v>
      </c>
      <c r="X185" s="28">
        <f t="shared" si="206"/>
        <v>0</v>
      </c>
      <c r="Y185" s="28">
        <f t="shared" si="207"/>
        <v>0</v>
      </c>
      <c r="Z185" s="4"/>
      <c r="AA185" s="27">
        <f t="shared" si="167"/>
        <v>0</v>
      </c>
      <c r="AB185" s="27">
        <f t="shared" si="168"/>
        <v>0</v>
      </c>
      <c r="AC185" s="27">
        <f t="shared" si="169"/>
        <v>0</v>
      </c>
      <c r="AD185" s="27">
        <f t="shared" si="170"/>
        <v>0</v>
      </c>
      <c r="AE185" s="27">
        <f t="shared" si="171"/>
        <v>0</v>
      </c>
      <c r="AF185" s="27">
        <f t="shared" si="172"/>
        <v>0</v>
      </c>
      <c r="AG185" s="27">
        <f t="shared" si="173"/>
        <v>0</v>
      </c>
      <c r="AH185" s="27">
        <f t="shared" si="174"/>
        <v>0</v>
      </c>
      <c r="AI185" s="27">
        <f t="shared" si="175"/>
        <v>0</v>
      </c>
      <c r="AJ185" s="27">
        <f t="shared" si="176"/>
        <v>0</v>
      </c>
      <c r="AK185" s="27">
        <f t="shared" si="177"/>
        <v>0</v>
      </c>
      <c r="AL185" s="27">
        <f t="shared" si="178"/>
        <v>0</v>
      </c>
      <c r="AM185" s="4"/>
      <c r="AN185" s="4">
        <f>'Ward Details'!W16</f>
        <v>0</v>
      </c>
      <c r="AO185" s="20"/>
      <c r="AP185" s="4"/>
      <c r="AQ185" s="105">
        <f t="shared" si="179"/>
        <v>0</v>
      </c>
      <c r="AR185" s="105">
        <f t="shared" si="180"/>
        <v>0</v>
      </c>
      <c r="AS185" s="105">
        <f t="shared" si="181"/>
        <v>0</v>
      </c>
      <c r="AT185" s="105">
        <f t="shared" si="182"/>
        <v>0</v>
      </c>
      <c r="AU185" s="105">
        <f t="shared" si="183"/>
        <v>0</v>
      </c>
      <c r="AV185" s="105">
        <f t="shared" si="184"/>
        <v>0</v>
      </c>
      <c r="AW185" s="105">
        <f t="shared" si="185"/>
        <v>0</v>
      </c>
      <c r="AX185" s="105">
        <f t="shared" si="186"/>
        <v>0</v>
      </c>
      <c r="AY185" s="105">
        <f t="shared" si="187"/>
        <v>0</v>
      </c>
      <c r="AZ185" s="105">
        <f t="shared" si="188"/>
        <v>0</v>
      </c>
      <c r="BA185" s="105">
        <f t="shared" si="189"/>
        <v>0</v>
      </c>
      <c r="BB185" s="105">
        <f t="shared" si="190"/>
        <v>0</v>
      </c>
    </row>
    <row r="186" spans="1:54" s="32" customFormat="1" ht="12.75" hidden="1">
      <c r="A186" s="31" t="str">
        <f>'PPM Current'!A17</f>
        <v>Ward 11</v>
      </c>
      <c r="B186" s="248">
        <f>'Estimated teams by TGR'!O15</f>
        <v>0</v>
      </c>
      <c r="C186" s="46">
        <f t="shared" si="191"/>
        <v>0.1</v>
      </c>
      <c r="D186" s="248">
        <f t="shared" si="163"/>
        <v>0</v>
      </c>
      <c r="E186" s="106">
        <f t="shared" si="164"/>
        <v>0</v>
      </c>
      <c r="F186" s="106">
        <f t="shared" si="165"/>
        <v>0</v>
      </c>
      <c r="G186" s="20"/>
      <c r="H186" s="20">
        <f t="shared" si="192"/>
        <v>0.5</v>
      </c>
      <c r="I186" s="20">
        <f t="shared" si="193"/>
        <v>0.5</v>
      </c>
      <c r="J186" s="20"/>
      <c r="K186" s="20">
        <f t="shared" si="194"/>
        <v>0</v>
      </c>
      <c r="L186" s="20">
        <f t="shared" si="195"/>
        <v>0</v>
      </c>
      <c r="M186" s="20"/>
      <c r="N186" s="28">
        <f t="shared" si="196"/>
        <v>0.07</v>
      </c>
      <c r="O186" s="28">
        <f t="shared" si="197"/>
        <v>0.74</v>
      </c>
      <c r="P186" s="28">
        <f t="shared" si="198"/>
        <v>0</v>
      </c>
      <c r="Q186" s="28">
        <f t="shared" si="199"/>
        <v>0</v>
      </c>
      <c r="R186" s="28">
        <f t="shared" si="200"/>
        <v>0.03</v>
      </c>
      <c r="S186" s="28">
        <f t="shared" si="201"/>
        <v>0</v>
      </c>
      <c r="T186" s="28">
        <f t="shared" si="202"/>
        <v>1</v>
      </c>
      <c r="U186" s="28">
        <f t="shared" si="203"/>
        <v>0</v>
      </c>
      <c r="V186" s="28">
        <f t="shared" si="204"/>
        <v>0.16</v>
      </c>
      <c r="W186" s="28">
        <f t="shared" si="205"/>
        <v>0</v>
      </c>
      <c r="X186" s="28">
        <f t="shared" si="206"/>
        <v>0</v>
      </c>
      <c r="Y186" s="28">
        <f t="shared" si="207"/>
        <v>0</v>
      </c>
      <c r="Z186" s="4"/>
      <c r="AA186" s="27">
        <f t="shared" si="167"/>
        <v>0</v>
      </c>
      <c r="AB186" s="27">
        <f t="shared" si="168"/>
        <v>0</v>
      </c>
      <c r="AC186" s="27">
        <f t="shared" si="169"/>
        <v>0</v>
      </c>
      <c r="AD186" s="27">
        <f t="shared" si="170"/>
        <v>0</v>
      </c>
      <c r="AE186" s="27">
        <f t="shared" si="171"/>
        <v>0</v>
      </c>
      <c r="AF186" s="27">
        <f t="shared" si="172"/>
        <v>0</v>
      </c>
      <c r="AG186" s="27">
        <f t="shared" si="173"/>
        <v>0</v>
      </c>
      <c r="AH186" s="27">
        <f t="shared" si="174"/>
        <v>0</v>
      </c>
      <c r="AI186" s="27">
        <f t="shared" si="175"/>
        <v>0</v>
      </c>
      <c r="AJ186" s="27">
        <f t="shared" si="176"/>
        <v>0</v>
      </c>
      <c r="AK186" s="27">
        <f t="shared" si="177"/>
        <v>0</v>
      </c>
      <c r="AL186" s="27">
        <f t="shared" si="178"/>
        <v>0</v>
      </c>
      <c r="AM186" s="4"/>
      <c r="AN186" s="4">
        <f>'Ward Details'!W17</f>
        <v>0</v>
      </c>
      <c r="AO186" s="20"/>
      <c r="AP186" s="4"/>
      <c r="AQ186" s="105">
        <f t="shared" si="179"/>
        <v>0</v>
      </c>
      <c r="AR186" s="105">
        <f t="shared" si="180"/>
        <v>0</v>
      </c>
      <c r="AS186" s="105">
        <f t="shared" si="181"/>
        <v>0</v>
      </c>
      <c r="AT186" s="105">
        <f t="shared" si="182"/>
        <v>0</v>
      </c>
      <c r="AU186" s="105">
        <f t="shared" si="183"/>
        <v>0</v>
      </c>
      <c r="AV186" s="105">
        <f t="shared" si="184"/>
        <v>0</v>
      </c>
      <c r="AW186" s="105">
        <f t="shared" si="185"/>
        <v>0</v>
      </c>
      <c r="AX186" s="105">
        <f t="shared" si="186"/>
        <v>0</v>
      </c>
      <c r="AY186" s="105">
        <f t="shared" si="187"/>
        <v>0</v>
      </c>
      <c r="AZ186" s="105">
        <f t="shared" si="188"/>
        <v>0</v>
      </c>
      <c r="BA186" s="105">
        <f t="shared" si="189"/>
        <v>0</v>
      </c>
      <c r="BB186" s="105">
        <f t="shared" si="190"/>
        <v>0</v>
      </c>
    </row>
    <row r="187" spans="1:54" s="32" customFormat="1" ht="12.75" hidden="1">
      <c r="A187" s="31" t="str">
        <f>'PPM Current'!A18</f>
        <v>Ward 12</v>
      </c>
      <c r="B187" s="248">
        <f>'Estimated teams by TGR'!O16</f>
        <v>0</v>
      </c>
      <c r="C187" s="46">
        <f t="shared" si="191"/>
        <v>0.1</v>
      </c>
      <c r="D187" s="248">
        <f t="shared" si="163"/>
        <v>0</v>
      </c>
      <c r="E187" s="106">
        <f t="shared" si="164"/>
        <v>0</v>
      </c>
      <c r="F187" s="106">
        <f t="shared" si="165"/>
        <v>0</v>
      </c>
      <c r="G187" s="20"/>
      <c r="H187" s="20">
        <f t="shared" si="192"/>
        <v>0.5</v>
      </c>
      <c r="I187" s="20">
        <f t="shared" si="193"/>
        <v>0.5</v>
      </c>
      <c r="J187" s="20"/>
      <c r="K187" s="20">
        <f t="shared" si="194"/>
        <v>0</v>
      </c>
      <c r="L187" s="20">
        <f t="shared" si="195"/>
        <v>0</v>
      </c>
      <c r="M187" s="20"/>
      <c r="N187" s="28">
        <f t="shared" si="196"/>
        <v>0.07</v>
      </c>
      <c r="O187" s="28">
        <f t="shared" si="197"/>
        <v>0.74</v>
      </c>
      <c r="P187" s="28">
        <f t="shared" si="198"/>
        <v>0</v>
      </c>
      <c r="Q187" s="28">
        <f t="shared" si="199"/>
        <v>0</v>
      </c>
      <c r="R187" s="28">
        <f t="shared" si="200"/>
        <v>0.03</v>
      </c>
      <c r="S187" s="28">
        <f t="shared" si="201"/>
        <v>0</v>
      </c>
      <c r="T187" s="28">
        <f t="shared" si="202"/>
        <v>1</v>
      </c>
      <c r="U187" s="28">
        <f t="shared" si="203"/>
        <v>0</v>
      </c>
      <c r="V187" s="28">
        <f t="shared" si="204"/>
        <v>0.16</v>
      </c>
      <c r="W187" s="28">
        <f t="shared" si="205"/>
        <v>0</v>
      </c>
      <c r="X187" s="28">
        <f t="shared" si="206"/>
        <v>0</v>
      </c>
      <c r="Y187" s="28">
        <f t="shared" si="207"/>
        <v>0</v>
      </c>
      <c r="Z187" s="4"/>
      <c r="AA187" s="27">
        <f t="shared" si="167"/>
        <v>0</v>
      </c>
      <c r="AB187" s="27">
        <f t="shared" si="168"/>
        <v>0</v>
      </c>
      <c r="AC187" s="27">
        <f t="shared" si="169"/>
        <v>0</v>
      </c>
      <c r="AD187" s="27">
        <f t="shared" si="170"/>
        <v>0</v>
      </c>
      <c r="AE187" s="27">
        <f t="shared" si="171"/>
        <v>0</v>
      </c>
      <c r="AF187" s="27">
        <f t="shared" si="172"/>
        <v>0</v>
      </c>
      <c r="AG187" s="27">
        <f t="shared" si="173"/>
        <v>0</v>
      </c>
      <c r="AH187" s="27">
        <f t="shared" si="174"/>
        <v>0</v>
      </c>
      <c r="AI187" s="27">
        <f t="shared" si="175"/>
        <v>0</v>
      </c>
      <c r="AJ187" s="27">
        <f t="shared" si="176"/>
        <v>0</v>
      </c>
      <c r="AK187" s="27">
        <f t="shared" si="177"/>
        <v>0</v>
      </c>
      <c r="AL187" s="27">
        <f t="shared" si="178"/>
        <v>0</v>
      </c>
      <c r="AM187" s="4"/>
      <c r="AN187" s="4">
        <f>'Ward Details'!W18</f>
        <v>0</v>
      </c>
      <c r="AO187" s="20"/>
      <c r="AP187" s="4"/>
      <c r="AQ187" s="105">
        <f t="shared" si="179"/>
        <v>0</v>
      </c>
      <c r="AR187" s="105">
        <f t="shared" si="180"/>
        <v>0</v>
      </c>
      <c r="AS187" s="105">
        <f t="shared" si="181"/>
        <v>0</v>
      </c>
      <c r="AT187" s="105">
        <f t="shared" si="182"/>
        <v>0</v>
      </c>
      <c r="AU187" s="105">
        <f t="shared" si="183"/>
        <v>0</v>
      </c>
      <c r="AV187" s="105">
        <f t="shared" si="184"/>
        <v>0</v>
      </c>
      <c r="AW187" s="105">
        <f t="shared" si="185"/>
        <v>0</v>
      </c>
      <c r="AX187" s="105">
        <f t="shared" si="186"/>
        <v>0</v>
      </c>
      <c r="AY187" s="105">
        <f t="shared" si="187"/>
        <v>0</v>
      </c>
      <c r="AZ187" s="105">
        <f t="shared" si="188"/>
        <v>0</v>
      </c>
      <c r="BA187" s="105">
        <f t="shared" si="189"/>
        <v>0</v>
      </c>
      <c r="BB187" s="105">
        <f t="shared" si="190"/>
        <v>0</v>
      </c>
    </row>
    <row r="188" spans="1:54" s="32" customFormat="1" ht="12.75" hidden="1">
      <c r="A188" s="31" t="str">
        <f>'PPM Current'!A19</f>
        <v>Ward 13</v>
      </c>
      <c r="B188" s="248">
        <f>'Estimated teams by TGR'!O17</f>
        <v>0</v>
      </c>
      <c r="C188" s="46">
        <f t="shared" si="191"/>
        <v>0.1</v>
      </c>
      <c r="D188" s="248">
        <f t="shared" si="163"/>
        <v>0</v>
      </c>
      <c r="E188" s="106">
        <f t="shared" si="164"/>
        <v>0</v>
      </c>
      <c r="F188" s="106">
        <f t="shared" si="165"/>
        <v>0</v>
      </c>
      <c r="G188" s="20"/>
      <c r="H188" s="20">
        <f t="shared" si="192"/>
        <v>0.5</v>
      </c>
      <c r="I188" s="20">
        <f t="shared" si="193"/>
        <v>0.5</v>
      </c>
      <c r="J188" s="20"/>
      <c r="K188" s="20">
        <f t="shared" si="194"/>
        <v>0</v>
      </c>
      <c r="L188" s="20">
        <f t="shared" si="195"/>
        <v>0</v>
      </c>
      <c r="M188" s="20"/>
      <c r="N188" s="28">
        <f t="shared" si="196"/>
        <v>0.07</v>
      </c>
      <c r="O188" s="28">
        <f t="shared" si="197"/>
        <v>0.74</v>
      </c>
      <c r="P188" s="28">
        <f t="shared" si="198"/>
        <v>0</v>
      </c>
      <c r="Q188" s="28">
        <f t="shared" si="199"/>
        <v>0</v>
      </c>
      <c r="R188" s="28">
        <f t="shared" si="200"/>
        <v>0.03</v>
      </c>
      <c r="S188" s="28">
        <f t="shared" si="201"/>
        <v>0</v>
      </c>
      <c r="T188" s="28">
        <f t="shared" si="202"/>
        <v>1</v>
      </c>
      <c r="U188" s="28">
        <f t="shared" si="203"/>
        <v>0</v>
      </c>
      <c r="V188" s="28">
        <f t="shared" si="204"/>
        <v>0.16</v>
      </c>
      <c r="W188" s="28">
        <f t="shared" si="205"/>
        <v>0</v>
      </c>
      <c r="X188" s="28">
        <f t="shared" si="206"/>
        <v>0</v>
      </c>
      <c r="Y188" s="28">
        <f t="shared" si="207"/>
        <v>0</v>
      </c>
      <c r="Z188" s="4"/>
      <c r="AA188" s="27">
        <f t="shared" si="167"/>
        <v>0</v>
      </c>
      <c r="AB188" s="27">
        <f t="shared" si="168"/>
        <v>0</v>
      </c>
      <c r="AC188" s="27">
        <f t="shared" si="169"/>
        <v>0</v>
      </c>
      <c r="AD188" s="27">
        <f t="shared" si="170"/>
        <v>0</v>
      </c>
      <c r="AE188" s="27">
        <f t="shared" si="171"/>
        <v>0</v>
      </c>
      <c r="AF188" s="27">
        <f t="shared" si="172"/>
        <v>0</v>
      </c>
      <c r="AG188" s="27">
        <f t="shared" si="173"/>
        <v>0</v>
      </c>
      <c r="AH188" s="27">
        <f t="shared" si="174"/>
        <v>0</v>
      </c>
      <c r="AI188" s="27">
        <f t="shared" si="175"/>
        <v>0</v>
      </c>
      <c r="AJ188" s="27">
        <f t="shared" si="176"/>
        <v>0</v>
      </c>
      <c r="AK188" s="27">
        <f t="shared" si="177"/>
        <v>0</v>
      </c>
      <c r="AL188" s="27">
        <f t="shared" si="178"/>
        <v>0</v>
      </c>
      <c r="AM188" s="4"/>
      <c r="AN188" s="4">
        <f>'Ward Details'!W19</f>
        <v>0</v>
      </c>
      <c r="AO188" s="20"/>
      <c r="AP188" s="4"/>
      <c r="AQ188" s="105">
        <f t="shared" si="179"/>
        <v>0</v>
      </c>
      <c r="AR188" s="105">
        <f t="shared" si="180"/>
        <v>0</v>
      </c>
      <c r="AS188" s="105">
        <f t="shared" si="181"/>
        <v>0</v>
      </c>
      <c r="AT188" s="105">
        <f t="shared" si="182"/>
        <v>0</v>
      </c>
      <c r="AU188" s="105">
        <f t="shared" si="183"/>
        <v>0</v>
      </c>
      <c r="AV188" s="105">
        <f t="shared" si="184"/>
        <v>0</v>
      </c>
      <c r="AW188" s="105">
        <f t="shared" si="185"/>
        <v>0</v>
      </c>
      <c r="AX188" s="105">
        <f t="shared" si="186"/>
        <v>0</v>
      </c>
      <c r="AY188" s="105">
        <f t="shared" si="187"/>
        <v>0</v>
      </c>
      <c r="AZ188" s="105">
        <f t="shared" si="188"/>
        <v>0</v>
      </c>
      <c r="BA188" s="105">
        <f t="shared" si="189"/>
        <v>0</v>
      </c>
      <c r="BB188" s="105">
        <f t="shared" si="190"/>
        <v>0</v>
      </c>
    </row>
    <row r="189" spans="1:54" s="32" customFormat="1" ht="12.75" hidden="1">
      <c r="A189" s="31" t="str">
        <f>'PPM Current'!A20</f>
        <v>Ward 14</v>
      </c>
      <c r="B189" s="248">
        <f>'Estimated teams by TGR'!O18</f>
        <v>0</v>
      </c>
      <c r="C189" s="46">
        <f t="shared" si="191"/>
        <v>0.1</v>
      </c>
      <c r="D189" s="248">
        <f t="shared" si="163"/>
        <v>0</v>
      </c>
      <c r="E189" s="106">
        <f t="shared" si="164"/>
        <v>0</v>
      </c>
      <c r="F189" s="106">
        <f t="shared" si="165"/>
        <v>0</v>
      </c>
      <c r="G189" s="20"/>
      <c r="H189" s="20">
        <f t="shared" si="192"/>
        <v>0.5</v>
      </c>
      <c r="I189" s="20">
        <f t="shared" si="193"/>
        <v>0.5</v>
      </c>
      <c r="J189" s="20"/>
      <c r="K189" s="20">
        <f t="shared" si="194"/>
        <v>0</v>
      </c>
      <c r="L189" s="20">
        <f t="shared" si="195"/>
        <v>0</v>
      </c>
      <c r="M189" s="20"/>
      <c r="N189" s="28">
        <f t="shared" si="196"/>
        <v>0.07</v>
      </c>
      <c r="O189" s="28">
        <f t="shared" si="197"/>
        <v>0.74</v>
      </c>
      <c r="P189" s="28">
        <f t="shared" si="198"/>
        <v>0</v>
      </c>
      <c r="Q189" s="28">
        <f t="shared" si="199"/>
        <v>0</v>
      </c>
      <c r="R189" s="28">
        <f t="shared" si="200"/>
        <v>0.03</v>
      </c>
      <c r="S189" s="28">
        <f t="shared" si="201"/>
        <v>0</v>
      </c>
      <c r="T189" s="28">
        <f t="shared" si="202"/>
        <v>1</v>
      </c>
      <c r="U189" s="28">
        <f t="shared" si="203"/>
        <v>0</v>
      </c>
      <c r="V189" s="28">
        <f t="shared" si="204"/>
        <v>0.16</v>
      </c>
      <c r="W189" s="28">
        <f t="shared" si="205"/>
        <v>0</v>
      </c>
      <c r="X189" s="28">
        <f t="shared" si="206"/>
        <v>0</v>
      </c>
      <c r="Y189" s="28">
        <f t="shared" si="207"/>
        <v>0</v>
      </c>
      <c r="Z189" s="4"/>
      <c r="AA189" s="27">
        <f t="shared" si="167"/>
        <v>0</v>
      </c>
      <c r="AB189" s="27">
        <f t="shared" si="168"/>
        <v>0</v>
      </c>
      <c r="AC189" s="27">
        <f t="shared" si="169"/>
        <v>0</v>
      </c>
      <c r="AD189" s="27">
        <f t="shared" si="170"/>
        <v>0</v>
      </c>
      <c r="AE189" s="27">
        <f t="shared" si="171"/>
        <v>0</v>
      </c>
      <c r="AF189" s="27">
        <f t="shared" si="172"/>
        <v>0</v>
      </c>
      <c r="AG189" s="27">
        <f t="shared" si="173"/>
        <v>0</v>
      </c>
      <c r="AH189" s="27">
        <f t="shared" si="174"/>
        <v>0</v>
      </c>
      <c r="AI189" s="27">
        <f t="shared" si="175"/>
        <v>0</v>
      </c>
      <c r="AJ189" s="27">
        <f t="shared" si="176"/>
        <v>0</v>
      </c>
      <c r="AK189" s="27">
        <f t="shared" si="177"/>
        <v>0</v>
      </c>
      <c r="AL189" s="27">
        <f t="shared" si="178"/>
        <v>0</v>
      </c>
      <c r="AM189" s="4"/>
      <c r="AN189" s="4">
        <f>'Ward Details'!W20</f>
        <v>0</v>
      </c>
      <c r="AO189" s="20"/>
      <c r="AP189" s="4"/>
      <c r="AQ189" s="105">
        <f t="shared" si="179"/>
        <v>0</v>
      </c>
      <c r="AR189" s="105">
        <f t="shared" si="180"/>
        <v>0</v>
      </c>
      <c r="AS189" s="105">
        <f t="shared" si="181"/>
        <v>0</v>
      </c>
      <c r="AT189" s="105">
        <f t="shared" si="182"/>
        <v>0</v>
      </c>
      <c r="AU189" s="105">
        <f t="shared" si="183"/>
        <v>0</v>
      </c>
      <c r="AV189" s="105">
        <f t="shared" si="184"/>
        <v>0</v>
      </c>
      <c r="AW189" s="105">
        <f t="shared" si="185"/>
        <v>0</v>
      </c>
      <c r="AX189" s="105">
        <f t="shared" si="186"/>
        <v>0</v>
      </c>
      <c r="AY189" s="105">
        <f t="shared" si="187"/>
        <v>0</v>
      </c>
      <c r="AZ189" s="105">
        <f t="shared" si="188"/>
        <v>0</v>
      </c>
      <c r="BA189" s="105">
        <f t="shared" si="189"/>
        <v>0</v>
      </c>
      <c r="BB189" s="105">
        <f t="shared" si="190"/>
        <v>0</v>
      </c>
    </row>
    <row r="190" spans="1:54" s="32" customFormat="1" ht="12.75" hidden="1">
      <c r="A190" s="31" t="str">
        <f>'PPM Current'!A21</f>
        <v>Ward 15</v>
      </c>
      <c r="B190" s="248">
        <f>'Estimated teams by TGR'!O19</f>
        <v>0</v>
      </c>
      <c r="C190" s="46">
        <f t="shared" si="191"/>
        <v>0.1</v>
      </c>
      <c r="D190" s="248">
        <f t="shared" si="163"/>
        <v>0</v>
      </c>
      <c r="E190" s="106">
        <f t="shared" si="164"/>
        <v>0</v>
      </c>
      <c r="F190" s="106">
        <f t="shared" si="165"/>
        <v>0</v>
      </c>
      <c r="G190" s="20"/>
      <c r="H190" s="20">
        <f t="shared" si="192"/>
        <v>0.5</v>
      </c>
      <c r="I190" s="20">
        <f t="shared" si="193"/>
        <v>0.5</v>
      </c>
      <c r="J190" s="20"/>
      <c r="K190" s="20">
        <f t="shared" si="194"/>
        <v>0</v>
      </c>
      <c r="L190" s="20">
        <f t="shared" si="195"/>
        <v>0</v>
      </c>
      <c r="M190" s="20"/>
      <c r="N190" s="28">
        <f t="shared" si="196"/>
        <v>0.07</v>
      </c>
      <c r="O190" s="28">
        <f t="shared" si="197"/>
        <v>0.74</v>
      </c>
      <c r="P190" s="28">
        <f t="shared" si="198"/>
        <v>0</v>
      </c>
      <c r="Q190" s="28">
        <f t="shared" si="199"/>
        <v>0</v>
      </c>
      <c r="R190" s="28">
        <f t="shared" si="200"/>
        <v>0.03</v>
      </c>
      <c r="S190" s="28">
        <f t="shared" si="201"/>
        <v>0</v>
      </c>
      <c r="T190" s="28">
        <f t="shared" si="202"/>
        <v>1</v>
      </c>
      <c r="U190" s="28">
        <f t="shared" si="203"/>
        <v>0</v>
      </c>
      <c r="V190" s="28">
        <f t="shared" si="204"/>
        <v>0.16</v>
      </c>
      <c r="W190" s="28">
        <f t="shared" si="205"/>
        <v>0</v>
      </c>
      <c r="X190" s="28">
        <f t="shared" si="206"/>
        <v>0</v>
      </c>
      <c r="Y190" s="28">
        <f t="shared" si="207"/>
        <v>0</v>
      </c>
      <c r="Z190" s="4"/>
      <c r="AA190" s="27">
        <f t="shared" si="167"/>
        <v>0</v>
      </c>
      <c r="AB190" s="27">
        <f t="shared" si="168"/>
        <v>0</v>
      </c>
      <c r="AC190" s="27">
        <f t="shared" si="169"/>
        <v>0</v>
      </c>
      <c r="AD190" s="27">
        <f t="shared" si="170"/>
        <v>0</v>
      </c>
      <c r="AE190" s="27">
        <f t="shared" si="171"/>
        <v>0</v>
      </c>
      <c r="AF190" s="27">
        <f t="shared" si="172"/>
        <v>0</v>
      </c>
      <c r="AG190" s="27">
        <f t="shared" si="173"/>
        <v>0</v>
      </c>
      <c r="AH190" s="27">
        <f t="shared" si="174"/>
        <v>0</v>
      </c>
      <c r="AI190" s="27">
        <f t="shared" si="175"/>
        <v>0</v>
      </c>
      <c r="AJ190" s="27">
        <f t="shared" si="176"/>
        <v>0</v>
      </c>
      <c r="AK190" s="27">
        <f t="shared" si="177"/>
        <v>0</v>
      </c>
      <c r="AL190" s="27">
        <f t="shared" si="178"/>
        <v>0</v>
      </c>
      <c r="AM190" s="4"/>
      <c r="AN190" s="4">
        <f>'Ward Details'!W21</f>
        <v>0</v>
      </c>
      <c r="AO190" s="20"/>
      <c r="AP190" s="4"/>
      <c r="AQ190" s="105">
        <f t="shared" si="179"/>
        <v>0</v>
      </c>
      <c r="AR190" s="105">
        <f t="shared" si="180"/>
        <v>0</v>
      </c>
      <c r="AS190" s="105">
        <f t="shared" si="181"/>
        <v>0</v>
      </c>
      <c r="AT190" s="105">
        <f t="shared" si="182"/>
        <v>0</v>
      </c>
      <c r="AU190" s="105">
        <f t="shared" si="183"/>
        <v>0</v>
      </c>
      <c r="AV190" s="105">
        <f t="shared" si="184"/>
        <v>0</v>
      </c>
      <c r="AW190" s="105">
        <f t="shared" si="185"/>
        <v>0</v>
      </c>
      <c r="AX190" s="105">
        <f t="shared" si="186"/>
        <v>0</v>
      </c>
      <c r="AY190" s="105">
        <f t="shared" si="187"/>
        <v>0</v>
      </c>
      <c r="AZ190" s="105">
        <f t="shared" si="188"/>
        <v>0</v>
      </c>
      <c r="BA190" s="105">
        <f t="shared" si="189"/>
        <v>0</v>
      </c>
      <c r="BB190" s="105">
        <f t="shared" si="190"/>
        <v>0</v>
      </c>
    </row>
    <row r="191" spans="1:54" s="32" customFormat="1" ht="12.75" hidden="1">
      <c r="A191" s="31" t="str">
        <f>'PPM Current'!A22</f>
        <v>Ward 16</v>
      </c>
      <c r="B191" s="248">
        <f>'Estimated teams by TGR'!O20</f>
        <v>0</v>
      </c>
      <c r="C191" s="46">
        <f t="shared" si="191"/>
        <v>0.1</v>
      </c>
      <c r="D191" s="248">
        <f t="shared" si="163"/>
        <v>0</v>
      </c>
      <c r="E191" s="106">
        <f t="shared" si="164"/>
        <v>0</v>
      </c>
      <c r="F191" s="106">
        <f t="shared" si="165"/>
        <v>0</v>
      </c>
      <c r="G191" s="20"/>
      <c r="H191" s="20">
        <f t="shared" si="192"/>
        <v>0.5</v>
      </c>
      <c r="I191" s="20">
        <f t="shared" si="193"/>
        <v>0.5</v>
      </c>
      <c r="J191" s="20"/>
      <c r="K191" s="20">
        <f t="shared" si="194"/>
        <v>0</v>
      </c>
      <c r="L191" s="20">
        <f t="shared" si="195"/>
        <v>0</v>
      </c>
      <c r="M191" s="20"/>
      <c r="N191" s="28">
        <f t="shared" si="196"/>
        <v>0.07</v>
      </c>
      <c r="O191" s="28">
        <f t="shared" si="197"/>
        <v>0.74</v>
      </c>
      <c r="P191" s="28">
        <f t="shared" si="198"/>
        <v>0</v>
      </c>
      <c r="Q191" s="28">
        <f t="shared" si="199"/>
        <v>0</v>
      </c>
      <c r="R191" s="28">
        <f t="shared" si="200"/>
        <v>0.03</v>
      </c>
      <c r="S191" s="28">
        <f t="shared" si="201"/>
        <v>0</v>
      </c>
      <c r="T191" s="28">
        <f t="shared" si="202"/>
        <v>1</v>
      </c>
      <c r="U191" s="28">
        <f t="shared" si="203"/>
        <v>0</v>
      </c>
      <c r="V191" s="28">
        <f t="shared" si="204"/>
        <v>0.16</v>
      </c>
      <c r="W191" s="28">
        <f t="shared" si="205"/>
        <v>0</v>
      </c>
      <c r="X191" s="28">
        <f t="shared" si="206"/>
        <v>0</v>
      </c>
      <c r="Y191" s="28">
        <f t="shared" si="207"/>
        <v>0</v>
      </c>
      <c r="Z191" s="4"/>
      <c r="AA191" s="27">
        <f t="shared" si="167"/>
        <v>0</v>
      </c>
      <c r="AB191" s="27">
        <f t="shared" si="168"/>
        <v>0</v>
      </c>
      <c r="AC191" s="27">
        <f t="shared" si="169"/>
        <v>0</v>
      </c>
      <c r="AD191" s="27">
        <f t="shared" si="170"/>
        <v>0</v>
      </c>
      <c r="AE191" s="27">
        <f t="shared" si="171"/>
        <v>0</v>
      </c>
      <c r="AF191" s="27">
        <f t="shared" si="172"/>
        <v>0</v>
      </c>
      <c r="AG191" s="27">
        <f t="shared" si="173"/>
        <v>0</v>
      </c>
      <c r="AH191" s="27">
        <f t="shared" si="174"/>
        <v>0</v>
      </c>
      <c r="AI191" s="27">
        <f t="shared" si="175"/>
        <v>0</v>
      </c>
      <c r="AJ191" s="27">
        <f t="shared" si="176"/>
        <v>0</v>
      </c>
      <c r="AK191" s="27">
        <f t="shared" si="177"/>
        <v>0</v>
      </c>
      <c r="AL191" s="27">
        <f t="shared" si="178"/>
        <v>0</v>
      </c>
      <c r="AM191" s="4"/>
      <c r="AN191" s="4">
        <f>'Ward Details'!W22</f>
        <v>0</v>
      </c>
      <c r="AO191" s="20"/>
      <c r="AP191" s="4"/>
      <c r="AQ191" s="105">
        <f t="shared" si="179"/>
        <v>0</v>
      </c>
      <c r="AR191" s="105">
        <f t="shared" si="180"/>
        <v>0</v>
      </c>
      <c r="AS191" s="105">
        <f t="shared" si="181"/>
        <v>0</v>
      </c>
      <c r="AT191" s="105">
        <f t="shared" si="182"/>
        <v>0</v>
      </c>
      <c r="AU191" s="105">
        <f t="shared" si="183"/>
        <v>0</v>
      </c>
      <c r="AV191" s="105">
        <f t="shared" si="184"/>
        <v>0</v>
      </c>
      <c r="AW191" s="105">
        <f t="shared" si="185"/>
        <v>0</v>
      </c>
      <c r="AX191" s="105">
        <f t="shared" si="186"/>
        <v>0</v>
      </c>
      <c r="AY191" s="105">
        <f t="shared" si="187"/>
        <v>0</v>
      </c>
      <c r="AZ191" s="105">
        <f t="shared" si="188"/>
        <v>0</v>
      </c>
      <c r="BA191" s="105">
        <f t="shared" si="189"/>
        <v>0</v>
      </c>
      <c r="BB191" s="105">
        <f t="shared" si="190"/>
        <v>0</v>
      </c>
    </row>
    <row r="192" spans="1:54" s="32" customFormat="1" ht="12.75" hidden="1">
      <c r="A192" s="31" t="str">
        <f>'PPM Current'!A23</f>
        <v>Ward 17</v>
      </c>
      <c r="B192" s="248">
        <f>'Estimated teams by TGR'!O21</f>
        <v>0</v>
      </c>
      <c r="C192" s="46">
        <f t="shared" si="191"/>
        <v>0.1</v>
      </c>
      <c r="D192" s="248">
        <f t="shared" si="163"/>
        <v>0</v>
      </c>
      <c r="E192" s="106">
        <f t="shared" si="164"/>
        <v>0</v>
      </c>
      <c r="F192" s="106">
        <f t="shared" si="165"/>
        <v>0</v>
      </c>
      <c r="G192" s="20"/>
      <c r="H192" s="20">
        <f t="shared" si="192"/>
        <v>0.5</v>
      </c>
      <c r="I192" s="20">
        <f t="shared" si="193"/>
        <v>0.5</v>
      </c>
      <c r="J192" s="20"/>
      <c r="K192" s="20">
        <f t="shared" si="194"/>
        <v>0</v>
      </c>
      <c r="L192" s="20">
        <f t="shared" si="195"/>
        <v>0</v>
      </c>
      <c r="M192" s="20"/>
      <c r="N192" s="28">
        <f t="shared" si="196"/>
        <v>0.07</v>
      </c>
      <c r="O192" s="28">
        <f t="shared" si="197"/>
        <v>0.74</v>
      </c>
      <c r="P192" s="28">
        <f t="shared" si="198"/>
        <v>0</v>
      </c>
      <c r="Q192" s="28">
        <f t="shared" si="199"/>
        <v>0</v>
      </c>
      <c r="R192" s="28">
        <f t="shared" si="200"/>
        <v>0.03</v>
      </c>
      <c r="S192" s="28">
        <f t="shared" si="201"/>
        <v>0</v>
      </c>
      <c r="T192" s="28">
        <f t="shared" si="202"/>
        <v>1</v>
      </c>
      <c r="U192" s="28">
        <f t="shared" si="203"/>
        <v>0</v>
      </c>
      <c r="V192" s="28">
        <f t="shared" si="204"/>
        <v>0.16</v>
      </c>
      <c r="W192" s="28">
        <f t="shared" si="205"/>
        <v>0</v>
      </c>
      <c r="X192" s="28">
        <f t="shared" si="206"/>
        <v>0</v>
      </c>
      <c r="Y192" s="28">
        <f t="shared" si="207"/>
        <v>0</v>
      </c>
      <c r="Z192" s="4"/>
      <c r="AA192" s="27">
        <f t="shared" si="167"/>
        <v>0</v>
      </c>
      <c r="AB192" s="27">
        <f t="shared" si="168"/>
        <v>0</v>
      </c>
      <c r="AC192" s="27">
        <f t="shared" si="169"/>
        <v>0</v>
      </c>
      <c r="AD192" s="27">
        <f t="shared" si="170"/>
        <v>0</v>
      </c>
      <c r="AE192" s="27">
        <f t="shared" si="171"/>
        <v>0</v>
      </c>
      <c r="AF192" s="27">
        <f t="shared" si="172"/>
        <v>0</v>
      </c>
      <c r="AG192" s="27">
        <f t="shared" si="173"/>
        <v>0</v>
      </c>
      <c r="AH192" s="27">
        <f t="shared" si="174"/>
        <v>0</v>
      </c>
      <c r="AI192" s="27">
        <f t="shared" si="175"/>
        <v>0</v>
      </c>
      <c r="AJ192" s="27">
        <f t="shared" si="176"/>
        <v>0</v>
      </c>
      <c r="AK192" s="27">
        <f t="shared" si="177"/>
        <v>0</v>
      </c>
      <c r="AL192" s="27">
        <f t="shared" si="178"/>
        <v>0</v>
      </c>
      <c r="AM192" s="4"/>
      <c r="AN192" s="4">
        <f>'Ward Details'!W23</f>
        <v>0</v>
      </c>
      <c r="AO192" s="20"/>
      <c r="AP192" s="4"/>
      <c r="AQ192" s="105">
        <f t="shared" si="179"/>
        <v>0</v>
      </c>
      <c r="AR192" s="105">
        <f t="shared" si="180"/>
        <v>0</v>
      </c>
      <c r="AS192" s="105">
        <f t="shared" si="181"/>
        <v>0</v>
      </c>
      <c r="AT192" s="105">
        <f t="shared" si="182"/>
        <v>0</v>
      </c>
      <c r="AU192" s="105">
        <f t="shared" si="183"/>
        <v>0</v>
      </c>
      <c r="AV192" s="105">
        <f t="shared" si="184"/>
        <v>0</v>
      </c>
      <c r="AW192" s="105">
        <f t="shared" si="185"/>
        <v>0</v>
      </c>
      <c r="AX192" s="105">
        <f t="shared" si="186"/>
        <v>0</v>
      </c>
      <c r="AY192" s="105">
        <f t="shared" si="187"/>
        <v>0</v>
      </c>
      <c r="AZ192" s="105">
        <f t="shared" si="188"/>
        <v>0</v>
      </c>
      <c r="BA192" s="105">
        <f t="shared" si="189"/>
        <v>0</v>
      </c>
      <c r="BB192" s="105">
        <f t="shared" si="190"/>
        <v>0</v>
      </c>
    </row>
    <row r="193" spans="1:54" s="32" customFormat="1" ht="12.75" hidden="1">
      <c r="A193" s="31" t="str">
        <f>'PPM Current'!A24</f>
        <v>Ward 18</v>
      </c>
      <c r="B193" s="248">
        <f>'Estimated teams by TGR'!O22</f>
        <v>0</v>
      </c>
      <c r="C193" s="46">
        <f t="shared" si="191"/>
        <v>0.1</v>
      </c>
      <c r="D193" s="248">
        <f t="shared" si="163"/>
        <v>0</v>
      </c>
      <c r="E193" s="106">
        <f t="shared" si="164"/>
        <v>0</v>
      </c>
      <c r="F193" s="106">
        <f t="shared" si="165"/>
        <v>0</v>
      </c>
      <c r="G193" s="20"/>
      <c r="H193" s="20">
        <f t="shared" si="192"/>
        <v>0.5</v>
      </c>
      <c r="I193" s="20">
        <f t="shared" si="193"/>
        <v>0.5</v>
      </c>
      <c r="J193" s="20"/>
      <c r="K193" s="20">
        <f t="shared" si="194"/>
        <v>0</v>
      </c>
      <c r="L193" s="20">
        <f t="shared" si="195"/>
        <v>0</v>
      </c>
      <c r="M193" s="20"/>
      <c r="N193" s="28">
        <f t="shared" si="196"/>
        <v>0.07</v>
      </c>
      <c r="O193" s="28">
        <f t="shared" si="197"/>
        <v>0.74</v>
      </c>
      <c r="P193" s="28">
        <f t="shared" si="198"/>
        <v>0</v>
      </c>
      <c r="Q193" s="28">
        <f t="shared" si="199"/>
        <v>0</v>
      </c>
      <c r="R193" s="28">
        <f t="shared" si="200"/>
        <v>0.03</v>
      </c>
      <c r="S193" s="28">
        <f t="shared" si="201"/>
        <v>0</v>
      </c>
      <c r="T193" s="28">
        <f t="shared" si="202"/>
        <v>1</v>
      </c>
      <c r="U193" s="28">
        <f t="shared" si="203"/>
        <v>0</v>
      </c>
      <c r="V193" s="28">
        <f t="shared" si="204"/>
        <v>0.16</v>
      </c>
      <c r="W193" s="28">
        <f t="shared" si="205"/>
        <v>0</v>
      </c>
      <c r="X193" s="28">
        <f t="shared" si="206"/>
        <v>0</v>
      </c>
      <c r="Y193" s="28">
        <f t="shared" si="207"/>
        <v>0</v>
      </c>
      <c r="Z193" s="4"/>
      <c r="AA193" s="27">
        <f t="shared" si="167"/>
        <v>0</v>
      </c>
      <c r="AB193" s="27">
        <f t="shared" si="168"/>
        <v>0</v>
      </c>
      <c r="AC193" s="27">
        <f t="shared" si="169"/>
        <v>0</v>
      </c>
      <c r="AD193" s="27">
        <f t="shared" si="170"/>
        <v>0</v>
      </c>
      <c r="AE193" s="27">
        <f t="shared" si="171"/>
        <v>0</v>
      </c>
      <c r="AF193" s="27">
        <f t="shared" si="172"/>
        <v>0</v>
      </c>
      <c r="AG193" s="27">
        <f t="shared" si="173"/>
        <v>0</v>
      </c>
      <c r="AH193" s="27">
        <f t="shared" si="174"/>
        <v>0</v>
      </c>
      <c r="AI193" s="27">
        <f t="shared" si="175"/>
        <v>0</v>
      </c>
      <c r="AJ193" s="27">
        <f t="shared" si="176"/>
        <v>0</v>
      </c>
      <c r="AK193" s="27">
        <f t="shared" si="177"/>
        <v>0</v>
      </c>
      <c r="AL193" s="27">
        <f t="shared" si="178"/>
        <v>0</v>
      </c>
      <c r="AM193" s="4"/>
      <c r="AN193" s="4">
        <f>'Ward Details'!W24</f>
        <v>0</v>
      </c>
      <c r="AO193" s="20"/>
      <c r="AP193" s="4"/>
      <c r="AQ193" s="105">
        <f t="shared" si="179"/>
        <v>0</v>
      </c>
      <c r="AR193" s="105">
        <f t="shared" si="180"/>
        <v>0</v>
      </c>
      <c r="AS193" s="105">
        <f t="shared" si="181"/>
        <v>0</v>
      </c>
      <c r="AT193" s="105">
        <f t="shared" si="182"/>
        <v>0</v>
      </c>
      <c r="AU193" s="105">
        <f t="shared" si="183"/>
        <v>0</v>
      </c>
      <c r="AV193" s="105">
        <f t="shared" si="184"/>
        <v>0</v>
      </c>
      <c r="AW193" s="105">
        <f t="shared" si="185"/>
        <v>0</v>
      </c>
      <c r="AX193" s="105">
        <f t="shared" si="186"/>
        <v>0</v>
      </c>
      <c r="AY193" s="105">
        <f t="shared" si="187"/>
        <v>0</v>
      </c>
      <c r="AZ193" s="105">
        <f t="shared" si="188"/>
        <v>0</v>
      </c>
      <c r="BA193" s="105">
        <f t="shared" si="189"/>
        <v>0</v>
      </c>
      <c r="BB193" s="105">
        <f t="shared" si="190"/>
        <v>0</v>
      </c>
    </row>
    <row r="194" spans="1:54" s="32" customFormat="1" ht="12.75" hidden="1">
      <c r="A194" s="31" t="str">
        <f>'PPM Current'!A25</f>
        <v>Ward 19</v>
      </c>
      <c r="B194" s="248">
        <f>'Estimated teams by TGR'!O23</f>
        <v>0</v>
      </c>
      <c r="C194" s="46">
        <f t="shared" si="191"/>
        <v>0.1</v>
      </c>
      <c r="D194" s="248">
        <f t="shared" si="163"/>
        <v>0</v>
      </c>
      <c r="E194" s="106">
        <f t="shared" si="164"/>
        <v>0</v>
      </c>
      <c r="F194" s="106">
        <f t="shared" si="165"/>
        <v>0</v>
      </c>
      <c r="G194" s="20"/>
      <c r="H194" s="20">
        <f t="shared" si="192"/>
        <v>0.5</v>
      </c>
      <c r="I194" s="20">
        <f t="shared" si="193"/>
        <v>0.5</v>
      </c>
      <c r="J194" s="20"/>
      <c r="K194" s="20">
        <f t="shared" si="194"/>
        <v>0</v>
      </c>
      <c r="L194" s="20">
        <f t="shared" si="195"/>
        <v>0</v>
      </c>
      <c r="M194" s="20"/>
      <c r="N194" s="28">
        <f t="shared" si="196"/>
        <v>0.07</v>
      </c>
      <c r="O194" s="28">
        <f t="shared" si="197"/>
        <v>0.74</v>
      </c>
      <c r="P194" s="28">
        <f t="shared" si="198"/>
        <v>0</v>
      </c>
      <c r="Q194" s="28">
        <f t="shared" si="199"/>
        <v>0</v>
      </c>
      <c r="R194" s="28">
        <f t="shared" si="200"/>
        <v>0.03</v>
      </c>
      <c r="S194" s="28">
        <f t="shared" si="201"/>
        <v>0</v>
      </c>
      <c r="T194" s="28">
        <f t="shared" si="202"/>
        <v>1</v>
      </c>
      <c r="U194" s="28">
        <f t="shared" si="203"/>
        <v>0</v>
      </c>
      <c r="V194" s="28">
        <f t="shared" si="204"/>
        <v>0.16</v>
      </c>
      <c r="W194" s="28">
        <f t="shared" si="205"/>
        <v>0</v>
      </c>
      <c r="X194" s="28">
        <f t="shared" si="206"/>
        <v>0</v>
      </c>
      <c r="Y194" s="28">
        <f t="shared" si="207"/>
        <v>0</v>
      </c>
      <c r="Z194" s="4"/>
      <c r="AA194" s="27">
        <f t="shared" si="167"/>
        <v>0</v>
      </c>
      <c r="AB194" s="27">
        <f t="shared" si="168"/>
        <v>0</v>
      </c>
      <c r="AC194" s="27">
        <f t="shared" si="169"/>
        <v>0</v>
      </c>
      <c r="AD194" s="27">
        <f t="shared" si="170"/>
        <v>0</v>
      </c>
      <c r="AE194" s="27">
        <f t="shared" si="171"/>
        <v>0</v>
      </c>
      <c r="AF194" s="27">
        <f t="shared" si="172"/>
        <v>0</v>
      </c>
      <c r="AG194" s="27">
        <f t="shared" si="173"/>
        <v>0</v>
      </c>
      <c r="AH194" s="27">
        <f t="shared" si="174"/>
        <v>0</v>
      </c>
      <c r="AI194" s="27">
        <f t="shared" si="175"/>
        <v>0</v>
      </c>
      <c r="AJ194" s="27">
        <f t="shared" si="176"/>
        <v>0</v>
      </c>
      <c r="AK194" s="27">
        <f t="shared" si="177"/>
        <v>0</v>
      </c>
      <c r="AL194" s="27">
        <f t="shared" si="178"/>
        <v>0</v>
      </c>
      <c r="AM194" s="4"/>
      <c r="AN194" s="4">
        <f>'Ward Details'!W25</f>
        <v>0</v>
      </c>
      <c r="AO194" s="20"/>
      <c r="AP194" s="4"/>
      <c r="AQ194" s="105">
        <f t="shared" si="179"/>
        <v>0</v>
      </c>
      <c r="AR194" s="105">
        <f t="shared" si="180"/>
        <v>0</v>
      </c>
      <c r="AS194" s="105">
        <f t="shared" si="181"/>
        <v>0</v>
      </c>
      <c r="AT194" s="105">
        <f t="shared" si="182"/>
        <v>0</v>
      </c>
      <c r="AU194" s="105">
        <f t="shared" si="183"/>
        <v>0</v>
      </c>
      <c r="AV194" s="105">
        <f t="shared" si="184"/>
        <v>0</v>
      </c>
      <c r="AW194" s="105">
        <f t="shared" si="185"/>
        <v>0</v>
      </c>
      <c r="AX194" s="105">
        <f t="shared" si="186"/>
        <v>0</v>
      </c>
      <c r="AY194" s="105">
        <f t="shared" si="187"/>
        <v>0</v>
      </c>
      <c r="AZ194" s="105">
        <f t="shared" si="188"/>
        <v>0</v>
      </c>
      <c r="BA194" s="105">
        <f t="shared" si="189"/>
        <v>0</v>
      </c>
      <c r="BB194" s="105">
        <f t="shared" si="190"/>
        <v>0</v>
      </c>
    </row>
    <row r="195" spans="1:54" s="32" customFormat="1" ht="12.75" hidden="1">
      <c r="A195" s="31" t="str">
        <f>'PPM Current'!A26</f>
        <v>Ward 20</v>
      </c>
      <c r="B195" s="248">
        <f>'Estimated teams by TGR'!O24</f>
        <v>0</v>
      </c>
      <c r="C195" s="46">
        <f t="shared" si="191"/>
        <v>0.1</v>
      </c>
      <c r="D195" s="248">
        <f t="shared" si="163"/>
        <v>0</v>
      </c>
      <c r="E195" s="106">
        <f t="shared" si="164"/>
        <v>0</v>
      </c>
      <c r="F195" s="106">
        <f t="shared" si="165"/>
        <v>0</v>
      </c>
      <c r="G195" s="20"/>
      <c r="H195" s="20">
        <f t="shared" si="192"/>
        <v>0.5</v>
      </c>
      <c r="I195" s="20">
        <f t="shared" si="193"/>
        <v>0.5</v>
      </c>
      <c r="J195" s="20"/>
      <c r="K195" s="20">
        <f t="shared" si="194"/>
        <v>0</v>
      </c>
      <c r="L195" s="20">
        <f t="shared" si="195"/>
        <v>0</v>
      </c>
      <c r="M195" s="20"/>
      <c r="N195" s="28">
        <f t="shared" si="196"/>
        <v>0.07</v>
      </c>
      <c r="O195" s="28">
        <f t="shared" si="197"/>
        <v>0.74</v>
      </c>
      <c r="P195" s="28">
        <f t="shared" si="198"/>
        <v>0</v>
      </c>
      <c r="Q195" s="28">
        <f t="shared" si="199"/>
        <v>0</v>
      </c>
      <c r="R195" s="28">
        <f t="shared" si="200"/>
        <v>0.03</v>
      </c>
      <c r="S195" s="28">
        <f t="shared" si="201"/>
        <v>0</v>
      </c>
      <c r="T195" s="28">
        <f t="shared" si="202"/>
        <v>1</v>
      </c>
      <c r="U195" s="28">
        <f t="shared" si="203"/>
        <v>0</v>
      </c>
      <c r="V195" s="28">
        <f t="shared" si="204"/>
        <v>0.16</v>
      </c>
      <c r="W195" s="28">
        <f t="shared" si="205"/>
        <v>0</v>
      </c>
      <c r="X195" s="28">
        <f t="shared" si="206"/>
        <v>0</v>
      </c>
      <c r="Y195" s="28">
        <f t="shared" si="207"/>
        <v>0</v>
      </c>
      <c r="Z195" s="4"/>
      <c r="AA195" s="27">
        <f t="shared" si="167"/>
        <v>0</v>
      </c>
      <c r="AB195" s="27">
        <f t="shared" si="168"/>
        <v>0</v>
      </c>
      <c r="AC195" s="27">
        <f t="shared" si="169"/>
        <v>0</v>
      </c>
      <c r="AD195" s="27">
        <f t="shared" si="170"/>
        <v>0</v>
      </c>
      <c r="AE195" s="27">
        <f t="shared" si="171"/>
        <v>0</v>
      </c>
      <c r="AF195" s="27">
        <f t="shared" si="172"/>
        <v>0</v>
      </c>
      <c r="AG195" s="27">
        <f t="shared" si="173"/>
        <v>0</v>
      </c>
      <c r="AH195" s="27">
        <f t="shared" si="174"/>
        <v>0</v>
      </c>
      <c r="AI195" s="27">
        <f t="shared" si="175"/>
        <v>0</v>
      </c>
      <c r="AJ195" s="27">
        <f t="shared" si="176"/>
        <v>0</v>
      </c>
      <c r="AK195" s="27">
        <f t="shared" si="177"/>
        <v>0</v>
      </c>
      <c r="AL195" s="27">
        <f t="shared" si="178"/>
        <v>0</v>
      </c>
      <c r="AM195" s="4"/>
      <c r="AN195" s="4">
        <f>'Ward Details'!W26</f>
        <v>0</v>
      </c>
      <c r="AO195" s="20"/>
      <c r="AP195" s="4"/>
      <c r="AQ195" s="105">
        <f t="shared" si="179"/>
        <v>0</v>
      </c>
      <c r="AR195" s="105">
        <f t="shared" si="180"/>
        <v>0</v>
      </c>
      <c r="AS195" s="105">
        <f t="shared" si="181"/>
        <v>0</v>
      </c>
      <c r="AT195" s="105">
        <f t="shared" si="182"/>
        <v>0</v>
      </c>
      <c r="AU195" s="105">
        <f t="shared" si="183"/>
        <v>0</v>
      </c>
      <c r="AV195" s="105">
        <f t="shared" si="184"/>
        <v>0</v>
      </c>
      <c r="AW195" s="105">
        <f t="shared" si="185"/>
        <v>0</v>
      </c>
      <c r="AX195" s="105">
        <f t="shared" si="186"/>
        <v>0</v>
      </c>
      <c r="AY195" s="105">
        <f t="shared" si="187"/>
        <v>0</v>
      </c>
      <c r="AZ195" s="105">
        <f t="shared" si="188"/>
        <v>0</v>
      </c>
      <c r="BA195" s="105">
        <f t="shared" si="189"/>
        <v>0</v>
      </c>
      <c r="BB195" s="105">
        <f t="shared" si="190"/>
        <v>0</v>
      </c>
    </row>
    <row r="196" spans="1:54" s="32" customFormat="1" ht="12.75" hidden="1">
      <c r="A196" s="31" t="str">
        <f>'PPM Current'!A27</f>
        <v>Ward 21</v>
      </c>
      <c r="B196" s="248">
        <f>'Estimated teams by TGR'!O25</f>
        <v>0</v>
      </c>
      <c r="C196" s="46">
        <f t="shared" si="191"/>
        <v>0.1</v>
      </c>
      <c r="D196" s="248">
        <f t="shared" si="163"/>
        <v>0</v>
      </c>
      <c r="E196" s="106">
        <f t="shared" si="164"/>
        <v>0</v>
      </c>
      <c r="F196" s="106">
        <f t="shared" si="165"/>
        <v>0</v>
      </c>
      <c r="G196" s="20"/>
      <c r="H196" s="20">
        <f t="shared" si="192"/>
        <v>0.5</v>
      </c>
      <c r="I196" s="20">
        <f t="shared" si="193"/>
        <v>0.5</v>
      </c>
      <c r="J196" s="20"/>
      <c r="K196" s="20">
        <f t="shared" si="194"/>
        <v>0</v>
      </c>
      <c r="L196" s="20">
        <f t="shared" si="195"/>
        <v>0</v>
      </c>
      <c r="M196" s="20"/>
      <c r="N196" s="28">
        <f t="shared" si="196"/>
        <v>0.07</v>
      </c>
      <c r="O196" s="28">
        <f t="shared" si="197"/>
        <v>0.74</v>
      </c>
      <c r="P196" s="28">
        <f t="shared" si="198"/>
        <v>0</v>
      </c>
      <c r="Q196" s="28">
        <f t="shared" si="199"/>
        <v>0</v>
      </c>
      <c r="R196" s="28">
        <f t="shared" si="200"/>
        <v>0.03</v>
      </c>
      <c r="S196" s="28">
        <f t="shared" si="201"/>
        <v>0</v>
      </c>
      <c r="T196" s="28">
        <f t="shared" si="202"/>
        <v>1</v>
      </c>
      <c r="U196" s="28">
        <f t="shared" si="203"/>
        <v>0</v>
      </c>
      <c r="V196" s="28">
        <f t="shared" si="204"/>
        <v>0.16</v>
      </c>
      <c r="W196" s="28">
        <f t="shared" si="205"/>
        <v>0</v>
      </c>
      <c r="X196" s="28">
        <f t="shared" si="206"/>
        <v>0</v>
      </c>
      <c r="Y196" s="28">
        <f t="shared" si="207"/>
        <v>0</v>
      </c>
      <c r="Z196" s="4"/>
      <c r="AA196" s="27">
        <f t="shared" si="167"/>
        <v>0</v>
      </c>
      <c r="AB196" s="27">
        <f t="shared" si="168"/>
        <v>0</v>
      </c>
      <c r="AC196" s="27">
        <f t="shared" si="169"/>
        <v>0</v>
      </c>
      <c r="AD196" s="27">
        <f t="shared" si="170"/>
        <v>0</v>
      </c>
      <c r="AE196" s="27">
        <f t="shared" si="171"/>
        <v>0</v>
      </c>
      <c r="AF196" s="27">
        <f t="shared" si="172"/>
        <v>0</v>
      </c>
      <c r="AG196" s="27">
        <f t="shared" si="173"/>
        <v>0</v>
      </c>
      <c r="AH196" s="27">
        <f t="shared" si="174"/>
        <v>0</v>
      </c>
      <c r="AI196" s="27">
        <f t="shared" si="175"/>
        <v>0</v>
      </c>
      <c r="AJ196" s="27">
        <f t="shared" si="176"/>
        <v>0</v>
      </c>
      <c r="AK196" s="27">
        <f t="shared" si="177"/>
        <v>0</v>
      </c>
      <c r="AL196" s="27">
        <f t="shared" si="178"/>
        <v>0</v>
      </c>
      <c r="AM196" s="4"/>
      <c r="AN196" s="4">
        <f>'Ward Details'!W27</f>
        <v>0</v>
      </c>
      <c r="AO196" s="20"/>
      <c r="AP196" s="4"/>
      <c r="AQ196" s="105">
        <f t="shared" si="179"/>
        <v>0</v>
      </c>
      <c r="AR196" s="105">
        <f t="shared" si="180"/>
        <v>0</v>
      </c>
      <c r="AS196" s="105">
        <f t="shared" si="181"/>
        <v>0</v>
      </c>
      <c r="AT196" s="105">
        <f t="shared" si="182"/>
        <v>0</v>
      </c>
      <c r="AU196" s="105">
        <f t="shared" si="183"/>
        <v>0</v>
      </c>
      <c r="AV196" s="105">
        <f t="shared" si="184"/>
        <v>0</v>
      </c>
      <c r="AW196" s="105">
        <f t="shared" si="185"/>
        <v>0</v>
      </c>
      <c r="AX196" s="105">
        <f t="shared" si="186"/>
        <v>0</v>
      </c>
      <c r="AY196" s="105">
        <f t="shared" si="187"/>
        <v>0</v>
      </c>
      <c r="AZ196" s="105">
        <f t="shared" si="188"/>
        <v>0</v>
      </c>
      <c r="BA196" s="105">
        <f t="shared" si="189"/>
        <v>0</v>
      </c>
      <c r="BB196" s="105">
        <f t="shared" si="190"/>
        <v>0</v>
      </c>
    </row>
    <row r="197" spans="1:54" s="32" customFormat="1" ht="12.75" hidden="1">
      <c r="A197" s="31" t="str">
        <f>'PPM Current'!A28</f>
        <v>Ward 22</v>
      </c>
      <c r="B197" s="248">
        <f>'Estimated teams by TGR'!O26</f>
        <v>0</v>
      </c>
      <c r="C197" s="46">
        <f t="shared" si="191"/>
        <v>0.1</v>
      </c>
      <c r="D197" s="248">
        <f t="shared" si="163"/>
        <v>0</v>
      </c>
      <c r="E197" s="106">
        <f t="shared" si="164"/>
        <v>0</v>
      </c>
      <c r="F197" s="106">
        <f t="shared" si="165"/>
        <v>0</v>
      </c>
      <c r="G197" s="20"/>
      <c r="H197" s="20">
        <f t="shared" si="192"/>
        <v>0.5</v>
      </c>
      <c r="I197" s="20">
        <f t="shared" si="193"/>
        <v>0.5</v>
      </c>
      <c r="J197" s="20"/>
      <c r="K197" s="20">
        <f t="shared" si="194"/>
        <v>0</v>
      </c>
      <c r="L197" s="20">
        <f t="shared" si="195"/>
        <v>0</v>
      </c>
      <c r="M197" s="20"/>
      <c r="N197" s="28">
        <f t="shared" si="196"/>
        <v>0.07</v>
      </c>
      <c r="O197" s="28">
        <f t="shared" si="197"/>
        <v>0.74</v>
      </c>
      <c r="P197" s="28">
        <f t="shared" si="198"/>
        <v>0</v>
      </c>
      <c r="Q197" s="28">
        <f t="shared" si="199"/>
        <v>0</v>
      </c>
      <c r="R197" s="28">
        <f t="shared" si="200"/>
        <v>0.03</v>
      </c>
      <c r="S197" s="28">
        <f t="shared" si="201"/>
        <v>0</v>
      </c>
      <c r="T197" s="28">
        <f t="shared" si="202"/>
        <v>1</v>
      </c>
      <c r="U197" s="28">
        <f t="shared" si="203"/>
        <v>0</v>
      </c>
      <c r="V197" s="28">
        <f t="shared" si="204"/>
        <v>0.16</v>
      </c>
      <c r="W197" s="28">
        <f t="shared" si="205"/>
        <v>0</v>
      </c>
      <c r="X197" s="28">
        <f t="shared" si="206"/>
        <v>0</v>
      </c>
      <c r="Y197" s="28">
        <f t="shared" si="207"/>
        <v>0</v>
      </c>
      <c r="Z197" s="4"/>
      <c r="AA197" s="27">
        <f t="shared" si="167"/>
        <v>0</v>
      </c>
      <c r="AB197" s="27">
        <f t="shared" si="168"/>
        <v>0</v>
      </c>
      <c r="AC197" s="27">
        <f t="shared" si="169"/>
        <v>0</v>
      </c>
      <c r="AD197" s="27">
        <f t="shared" si="170"/>
        <v>0</v>
      </c>
      <c r="AE197" s="27">
        <f t="shared" si="171"/>
        <v>0</v>
      </c>
      <c r="AF197" s="27">
        <f t="shared" si="172"/>
        <v>0</v>
      </c>
      <c r="AG197" s="27">
        <f t="shared" si="173"/>
        <v>0</v>
      </c>
      <c r="AH197" s="27">
        <f t="shared" si="174"/>
        <v>0</v>
      </c>
      <c r="AI197" s="27">
        <f t="shared" si="175"/>
        <v>0</v>
      </c>
      <c r="AJ197" s="27">
        <f t="shared" si="176"/>
        <v>0</v>
      </c>
      <c r="AK197" s="27">
        <f t="shared" si="177"/>
        <v>0</v>
      </c>
      <c r="AL197" s="27">
        <f t="shared" si="178"/>
        <v>0</v>
      </c>
      <c r="AM197" s="4"/>
      <c r="AN197" s="4">
        <f>'Ward Details'!W28</f>
        <v>0</v>
      </c>
      <c r="AO197" s="20"/>
      <c r="AP197" s="4"/>
      <c r="AQ197" s="105">
        <f t="shared" si="179"/>
        <v>0</v>
      </c>
      <c r="AR197" s="105">
        <f t="shared" si="180"/>
        <v>0</v>
      </c>
      <c r="AS197" s="105">
        <f t="shared" si="181"/>
        <v>0</v>
      </c>
      <c r="AT197" s="105">
        <f t="shared" si="182"/>
        <v>0</v>
      </c>
      <c r="AU197" s="105">
        <f t="shared" si="183"/>
        <v>0</v>
      </c>
      <c r="AV197" s="105">
        <f t="shared" si="184"/>
        <v>0</v>
      </c>
      <c r="AW197" s="105">
        <f t="shared" si="185"/>
        <v>0</v>
      </c>
      <c r="AX197" s="105">
        <f t="shared" si="186"/>
        <v>0</v>
      </c>
      <c r="AY197" s="105">
        <f t="shared" si="187"/>
        <v>0</v>
      </c>
      <c r="AZ197" s="105">
        <f t="shared" si="188"/>
        <v>0</v>
      </c>
      <c r="BA197" s="105">
        <f t="shared" si="189"/>
        <v>0</v>
      </c>
      <c r="BB197" s="105">
        <f t="shared" si="190"/>
        <v>0</v>
      </c>
    </row>
    <row r="198" spans="1:54" s="32" customFormat="1" ht="12.75" hidden="1">
      <c r="A198" s="31" t="str">
        <f>'PPM Current'!A29</f>
        <v>Ward 23</v>
      </c>
      <c r="B198" s="248">
        <f>'Estimated teams by TGR'!O27</f>
        <v>0</v>
      </c>
      <c r="C198" s="46">
        <f t="shared" si="191"/>
        <v>0.1</v>
      </c>
      <c r="D198" s="248">
        <f t="shared" si="163"/>
        <v>0</v>
      </c>
      <c r="E198" s="106">
        <f t="shared" si="164"/>
        <v>0</v>
      </c>
      <c r="F198" s="106">
        <f t="shared" si="165"/>
        <v>0</v>
      </c>
      <c r="G198" s="20"/>
      <c r="H198" s="20">
        <f t="shared" si="192"/>
        <v>0.5</v>
      </c>
      <c r="I198" s="20">
        <f t="shared" si="193"/>
        <v>0.5</v>
      </c>
      <c r="J198" s="20"/>
      <c r="K198" s="20">
        <f t="shared" si="194"/>
        <v>0</v>
      </c>
      <c r="L198" s="20">
        <f t="shared" si="195"/>
        <v>0</v>
      </c>
      <c r="M198" s="20"/>
      <c r="N198" s="28">
        <f t="shared" si="196"/>
        <v>0.07</v>
      </c>
      <c r="O198" s="28">
        <f t="shared" si="197"/>
        <v>0.74</v>
      </c>
      <c r="P198" s="28">
        <f t="shared" si="198"/>
        <v>0</v>
      </c>
      <c r="Q198" s="28">
        <f t="shared" si="199"/>
        <v>0</v>
      </c>
      <c r="R198" s="28">
        <f t="shared" si="200"/>
        <v>0.03</v>
      </c>
      <c r="S198" s="28">
        <f t="shared" si="201"/>
        <v>0</v>
      </c>
      <c r="T198" s="28">
        <f t="shared" si="202"/>
        <v>1</v>
      </c>
      <c r="U198" s="28">
        <f t="shared" si="203"/>
        <v>0</v>
      </c>
      <c r="V198" s="28">
        <f t="shared" si="204"/>
        <v>0.16</v>
      </c>
      <c r="W198" s="28">
        <f t="shared" si="205"/>
        <v>0</v>
      </c>
      <c r="X198" s="28">
        <f t="shared" si="206"/>
        <v>0</v>
      </c>
      <c r="Y198" s="28">
        <f t="shared" si="207"/>
        <v>0</v>
      </c>
      <c r="Z198" s="4"/>
      <c r="AA198" s="27">
        <f t="shared" si="167"/>
        <v>0</v>
      </c>
      <c r="AB198" s="27">
        <f t="shared" si="168"/>
        <v>0</v>
      </c>
      <c r="AC198" s="27">
        <f t="shared" si="169"/>
        <v>0</v>
      </c>
      <c r="AD198" s="27">
        <f t="shared" si="170"/>
        <v>0</v>
      </c>
      <c r="AE198" s="27">
        <f t="shared" si="171"/>
        <v>0</v>
      </c>
      <c r="AF198" s="27">
        <f t="shared" si="172"/>
        <v>0</v>
      </c>
      <c r="AG198" s="27">
        <f t="shared" si="173"/>
        <v>0</v>
      </c>
      <c r="AH198" s="27">
        <f t="shared" si="174"/>
        <v>0</v>
      </c>
      <c r="AI198" s="27">
        <f t="shared" si="175"/>
        <v>0</v>
      </c>
      <c r="AJ198" s="27">
        <f t="shared" si="176"/>
        <v>0</v>
      </c>
      <c r="AK198" s="27">
        <f t="shared" si="177"/>
        <v>0</v>
      </c>
      <c r="AL198" s="27">
        <f t="shared" si="178"/>
        <v>0</v>
      </c>
      <c r="AM198" s="4"/>
      <c r="AN198" s="4">
        <f>'Ward Details'!W29</f>
        <v>0</v>
      </c>
      <c r="AO198" s="20"/>
      <c r="AP198" s="4"/>
      <c r="AQ198" s="105">
        <f t="shared" si="179"/>
        <v>0</v>
      </c>
      <c r="AR198" s="105">
        <f t="shared" si="180"/>
        <v>0</v>
      </c>
      <c r="AS198" s="105">
        <f t="shared" si="181"/>
        <v>0</v>
      </c>
      <c r="AT198" s="105">
        <f t="shared" si="182"/>
        <v>0</v>
      </c>
      <c r="AU198" s="105">
        <f t="shared" si="183"/>
        <v>0</v>
      </c>
      <c r="AV198" s="105">
        <f t="shared" si="184"/>
        <v>0</v>
      </c>
      <c r="AW198" s="105">
        <f t="shared" si="185"/>
        <v>0</v>
      </c>
      <c r="AX198" s="105">
        <f t="shared" si="186"/>
        <v>0</v>
      </c>
      <c r="AY198" s="105">
        <f t="shared" si="187"/>
        <v>0</v>
      </c>
      <c r="AZ198" s="105">
        <f t="shared" si="188"/>
        <v>0</v>
      </c>
      <c r="BA198" s="105">
        <f t="shared" si="189"/>
        <v>0</v>
      </c>
      <c r="BB198" s="105">
        <f t="shared" si="190"/>
        <v>0</v>
      </c>
    </row>
    <row r="199" spans="1:54" s="32" customFormat="1" ht="12.75" hidden="1">
      <c r="A199" s="31" t="str">
        <f>'PPM Current'!A30</f>
        <v>Ward 24</v>
      </c>
      <c r="B199" s="248">
        <f>'Estimated teams by TGR'!O28</f>
        <v>0</v>
      </c>
      <c r="C199" s="46">
        <f t="shared" si="191"/>
        <v>0.1</v>
      </c>
      <c r="D199" s="248">
        <f t="shared" si="163"/>
        <v>0</v>
      </c>
      <c r="E199" s="106">
        <f t="shared" si="164"/>
        <v>0</v>
      </c>
      <c r="F199" s="106">
        <f t="shared" si="165"/>
        <v>0</v>
      </c>
      <c r="G199" s="20"/>
      <c r="H199" s="20">
        <f t="shared" si="192"/>
        <v>0.5</v>
      </c>
      <c r="I199" s="20">
        <f t="shared" si="193"/>
        <v>0.5</v>
      </c>
      <c r="J199" s="20"/>
      <c r="K199" s="20">
        <f t="shared" si="194"/>
        <v>0</v>
      </c>
      <c r="L199" s="20">
        <f t="shared" si="195"/>
        <v>0</v>
      </c>
      <c r="M199" s="20"/>
      <c r="N199" s="28">
        <f t="shared" si="196"/>
        <v>0.07</v>
      </c>
      <c r="O199" s="28">
        <f t="shared" si="197"/>
        <v>0.74</v>
      </c>
      <c r="P199" s="28">
        <f t="shared" si="198"/>
        <v>0</v>
      </c>
      <c r="Q199" s="28">
        <f t="shared" si="199"/>
        <v>0</v>
      </c>
      <c r="R199" s="28">
        <f t="shared" si="200"/>
        <v>0.03</v>
      </c>
      <c r="S199" s="28">
        <f t="shared" si="201"/>
        <v>0</v>
      </c>
      <c r="T199" s="28">
        <f t="shared" si="202"/>
        <v>1</v>
      </c>
      <c r="U199" s="28">
        <f t="shared" si="203"/>
        <v>0</v>
      </c>
      <c r="V199" s="28">
        <f t="shared" si="204"/>
        <v>0.16</v>
      </c>
      <c r="W199" s="28">
        <f t="shared" si="205"/>
        <v>0</v>
      </c>
      <c r="X199" s="28">
        <f t="shared" si="206"/>
        <v>0</v>
      </c>
      <c r="Y199" s="28">
        <f t="shared" si="207"/>
        <v>0</v>
      </c>
      <c r="Z199" s="4"/>
      <c r="AA199" s="27">
        <f t="shared" si="167"/>
        <v>0</v>
      </c>
      <c r="AB199" s="27">
        <f t="shared" si="168"/>
        <v>0</v>
      </c>
      <c r="AC199" s="27">
        <f t="shared" si="169"/>
        <v>0</v>
      </c>
      <c r="AD199" s="27">
        <f t="shared" si="170"/>
        <v>0</v>
      </c>
      <c r="AE199" s="27">
        <f t="shared" si="171"/>
        <v>0</v>
      </c>
      <c r="AF199" s="27">
        <f t="shared" si="172"/>
        <v>0</v>
      </c>
      <c r="AG199" s="27">
        <f t="shared" si="173"/>
        <v>0</v>
      </c>
      <c r="AH199" s="27">
        <f t="shared" si="174"/>
        <v>0</v>
      </c>
      <c r="AI199" s="27">
        <f t="shared" si="175"/>
        <v>0</v>
      </c>
      <c r="AJ199" s="27">
        <f t="shared" si="176"/>
        <v>0</v>
      </c>
      <c r="AK199" s="27">
        <f t="shared" si="177"/>
        <v>0</v>
      </c>
      <c r="AL199" s="27">
        <f t="shared" si="178"/>
        <v>0</v>
      </c>
      <c r="AM199" s="4"/>
      <c r="AN199" s="4">
        <f>'Ward Details'!W30</f>
        <v>0</v>
      </c>
      <c r="AO199" s="20"/>
      <c r="AP199" s="4"/>
      <c r="AQ199" s="105">
        <f t="shared" si="179"/>
        <v>0</v>
      </c>
      <c r="AR199" s="105">
        <f t="shared" si="180"/>
        <v>0</v>
      </c>
      <c r="AS199" s="105">
        <f t="shared" si="181"/>
        <v>0</v>
      </c>
      <c r="AT199" s="105">
        <f t="shared" si="182"/>
        <v>0</v>
      </c>
      <c r="AU199" s="105">
        <f t="shared" si="183"/>
        <v>0</v>
      </c>
      <c r="AV199" s="105">
        <f t="shared" si="184"/>
        <v>0</v>
      </c>
      <c r="AW199" s="105">
        <f t="shared" si="185"/>
        <v>0</v>
      </c>
      <c r="AX199" s="105">
        <f t="shared" si="186"/>
        <v>0</v>
      </c>
      <c r="AY199" s="105">
        <f t="shared" si="187"/>
        <v>0</v>
      </c>
      <c r="AZ199" s="105">
        <f t="shared" si="188"/>
        <v>0</v>
      </c>
      <c r="BA199" s="105">
        <f t="shared" si="189"/>
        <v>0</v>
      </c>
      <c r="BB199" s="105">
        <f t="shared" si="190"/>
        <v>0</v>
      </c>
    </row>
    <row r="200" spans="1:54" s="32" customFormat="1" ht="12.75" hidden="1">
      <c r="A200" s="31" t="str">
        <f>'PPM Current'!A31</f>
        <v>Ward 25</v>
      </c>
      <c r="B200" s="248">
        <f>'Estimated teams by TGR'!O29</f>
        <v>0</v>
      </c>
      <c r="C200" s="46">
        <f t="shared" si="191"/>
        <v>0.1</v>
      </c>
      <c r="D200" s="248">
        <f t="shared" si="163"/>
        <v>0</v>
      </c>
      <c r="E200" s="106">
        <f t="shared" si="164"/>
        <v>0</v>
      </c>
      <c r="F200" s="106">
        <f t="shared" si="165"/>
        <v>0</v>
      </c>
      <c r="G200" s="20"/>
      <c r="H200" s="20">
        <f t="shared" si="192"/>
        <v>0.5</v>
      </c>
      <c r="I200" s="20">
        <f t="shared" si="193"/>
        <v>0.5</v>
      </c>
      <c r="J200" s="20"/>
      <c r="K200" s="20">
        <f t="shared" si="194"/>
        <v>0</v>
      </c>
      <c r="L200" s="20">
        <f t="shared" si="195"/>
        <v>0</v>
      </c>
      <c r="M200" s="20"/>
      <c r="N200" s="28">
        <f t="shared" si="196"/>
        <v>0.07</v>
      </c>
      <c r="O200" s="28">
        <f t="shared" si="197"/>
        <v>0.74</v>
      </c>
      <c r="P200" s="28">
        <f t="shared" si="198"/>
        <v>0</v>
      </c>
      <c r="Q200" s="28">
        <f t="shared" si="199"/>
        <v>0</v>
      </c>
      <c r="R200" s="28">
        <f t="shared" si="200"/>
        <v>0.03</v>
      </c>
      <c r="S200" s="28">
        <f t="shared" si="201"/>
        <v>0</v>
      </c>
      <c r="T200" s="28">
        <f t="shared" si="202"/>
        <v>1</v>
      </c>
      <c r="U200" s="28">
        <f t="shared" si="203"/>
        <v>0</v>
      </c>
      <c r="V200" s="28">
        <f t="shared" si="204"/>
        <v>0.16</v>
      </c>
      <c r="W200" s="28">
        <f t="shared" si="205"/>
        <v>0</v>
      </c>
      <c r="X200" s="28">
        <f t="shared" si="206"/>
        <v>0</v>
      </c>
      <c r="Y200" s="28">
        <f t="shared" si="207"/>
        <v>0</v>
      </c>
      <c r="Z200" s="4"/>
      <c r="AA200" s="27">
        <f t="shared" si="167"/>
        <v>0</v>
      </c>
      <c r="AB200" s="27">
        <f t="shared" si="168"/>
        <v>0</v>
      </c>
      <c r="AC200" s="27">
        <f t="shared" si="169"/>
        <v>0</v>
      </c>
      <c r="AD200" s="27">
        <f t="shared" si="170"/>
        <v>0</v>
      </c>
      <c r="AE200" s="27">
        <f t="shared" si="171"/>
        <v>0</v>
      </c>
      <c r="AF200" s="27">
        <f t="shared" si="172"/>
        <v>0</v>
      </c>
      <c r="AG200" s="27">
        <f t="shared" si="173"/>
        <v>0</v>
      </c>
      <c r="AH200" s="27">
        <f t="shared" si="174"/>
        <v>0</v>
      </c>
      <c r="AI200" s="27">
        <f t="shared" si="175"/>
        <v>0</v>
      </c>
      <c r="AJ200" s="27">
        <f t="shared" si="176"/>
        <v>0</v>
      </c>
      <c r="AK200" s="27">
        <f t="shared" si="177"/>
        <v>0</v>
      </c>
      <c r="AL200" s="27">
        <f t="shared" si="178"/>
        <v>0</v>
      </c>
      <c r="AM200" s="4"/>
      <c r="AN200" s="4">
        <f>'Ward Details'!W31</f>
        <v>0</v>
      </c>
      <c r="AO200" s="20"/>
      <c r="AP200" s="4"/>
      <c r="AQ200" s="105">
        <f t="shared" si="179"/>
        <v>0</v>
      </c>
      <c r="AR200" s="105">
        <f t="shared" si="180"/>
        <v>0</v>
      </c>
      <c r="AS200" s="105">
        <f t="shared" si="181"/>
        <v>0</v>
      </c>
      <c r="AT200" s="105">
        <f t="shared" si="182"/>
        <v>0</v>
      </c>
      <c r="AU200" s="105">
        <f t="shared" si="183"/>
        <v>0</v>
      </c>
      <c r="AV200" s="105">
        <f t="shared" si="184"/>
        <v>0</v>
      </c>
      <c r="AW200" s="105">
        <f t="shared" si="185"/>
        <v>0</v>
      </c>
      <c r="AX200" s="105">
        <f t="shared" si="186"/>
        <v>0</v>
      </c>
      <c r="AY200" s="105">
        <f t="shared" si="187"/>
        <v>0</v>
      </c>
      <c r="AZ200" s="105">
        <f t="shared" si="188"/>
        <v>0</v>
      </c>
      <c r="BA200" s="105">
        <f t="shared" si="189"/>
        <v>0</v>
      </c>
      <c r="BB200" s="105">
        <f t="shared" si="190"/>
        <v>0</v>
      </c>
    </row>
    <row r="201" spans="2:49" ht="12.75" hidden="1">
      <c r="B201" s="242" t="s">
        <v>26</v>
      </c>
      <c r="C201" s="242"/>
      <c r="D201" s="242"/>
      <c r="E201" s="224">
        <f>'Active Participation Info'!H92</f>
        <v>0.81</v>
      </c>
      <c r="F201" s="224">
        <f>'Active Participation Info'!I92</f>
        <v>0.19</v>
      </c>
      <c r="N201" s="17"/>
      <c r="AQ201" s="10"/>
      <c r="AR201" s="10"/>
      <c r="AS201" s="10"/>
      <c r="AT201" s="10"/>
      <c r="AU201" s="10"/>
      <c r="AV201" s="10"/>
      <c r="AW201" s="10"/>
    </row>
    <row r="202" spans="2:6" ht="12.75" hidden="1">
      <c r="B202" s="3"/>
      <c r="C202" s="3"/>
      <c r="D202" s="3"/>
      <c r="E202" s="4" t="s">
        <v>27</v>
      </c>
      <c r="F202" s="4" t="s">
        <v>28</v>
      </c>
    </row>
  </sheetData>
  <mergeCells count="111">
    <mergeCell ref="E139:F139"/>
    <mergeCell ref="H139:I139"/>
    <mergeCell ref="K139:L139"/>
    <mergeCell ref="AN139:AO139"/>
    <mergeCell ref="N139:X139"/>
    <mergeCell ref="AA139:AK139"/>
    <mergeCell ref="E4:F4"/>
    <mergeCell ref="AN172:AO172"/>
    <mergeCell ref="E172:F172"/>
    <mergeCell ref="H172:I172"/>
    <mergeCell ref="K172:L172"/>
    <mergeCell ref="N172:X172"/>
    <mergeCell ref="AA172:AK172"/>
    <mergeCell ref="E138:F138"/>
    <mergeCell ref="H138:I138"/>
    <mergeCell ref="K138:L138"/>
    <mergeCell ref="E70:F70"/>
    <mergeCell ref="H70:I70"/>
    <mergeCell ref="K70:L70"/>
    <mergeCell ref="AN70:AO70"/>
    <mergeCell ref="E3:F3"/>
    <mergeCell ref="H3:I3"/>
    <mergeCell ref="K3:L3"/>
    <mergeCell ref="AN3:AO3"/>
    <mergeCell ref="AA3:AK3"/>
    <mergeCell ref="K104:L104"/>
    <mergeCell ref="AN104:AO104"/>
    <mergeCell ref="AA105:AK105"/>
    <mergeCell ref="E173:F173"/>
    <mergeCell ref="H173:I173"/>
    <mergeCell ref="K173:L173"/>
    <mergeCell ref="N173:X173"/>
    <mergeCell ref="AN173:AO173"/>
    <mergeCell ref="E104:F104"/>
    <mergeCell ref="H104:I104"/>
    <mergeCell ref="E105:F105"/>
    <mergeCell ref="H105:I105"/>
    <mergeCell ref="K105:L105"/>
    <mergeCell ref="N105:X105"/>
    <mergeCell ref="E71:F71"/>
    <mergeCell ref="H71:I71"/>
    <mergeCell ref="K71:L71"/>
    <mergeCell ref="N71:X71"/>
    <mergeCell ref="H4:I4"/>
    <mergeCell ref="K4:L4"/>
    <mergeCell ref="AN71:AO71"/>
    <mergeCell ref="AA35:AL35"/>
    <mergeCell ref="AN35:AO35"/>
    <mergeCell ref="AN36:AO36"/>
    <mergeCell ref="N4:X4"/>
    <mergeCell ref="AA4:AK4"/>
    <mergeCell ref="AA36:AK36"/>
    <mergeCell ref="H37:I37"/>
    <mergeCell ref="AQ35:AW35"/>
    <mergeCell ref="AQ105:BB105"/>
    <mergeCell ref="AQ172:BB172"/>
    <mergeCell ref="AN4:AO4"/>
    <mergeCell ref="AN105:AO105"/>
    <mergeCell ref="AN138:AO138"/>
    <mergeCell ref="AQ4:BB4"/>
    <mergeCell ref="AQ36:BB36"/>
    <mergeCell ref="AQ70:BB70"/>
    <mergeCell ref="AQ139:BB139"/>
    <mergeCell ref="AQ3:BB3"/>
    <mergeCell ref="E36:F36"/>
    <mergeCell ref="H36:I36"/>
    <mergeCell ref="K36:L36"/>
    <mergeCell ref="N36:X36"/>
    <mergeCell ref="E35:F35"/>
    <mergeCell ref="H35:I35"/>
    <mergeCell ref="K35:L35"/>
    <mergeCell ref="N35:Y35"/>
    <mergeCell ref="N3:X3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N70:X70"/>
    <mergeCell ref="AA70:AK70"/>
    <mergeCell ref="AA71:AK71"/>
    <mergeCell ref="AQ71:BB71"/>
    <mergeCell ref="N104:X104"/>
    <mergeCell ref="AA104:AK104"/>
    <mergeCell ref="AQ104:BB104"/>
    <mergeCell ref="N138:X138"/>
    <mergeCell ref="AA173:AK173"/>
    <mergeCell ref="AQ173:BB173"/>
    <mergeCell ref="AA138:AK138"/>
    <mergeCell ref="AQ138:BB138"/>
  </mergeCells>
  <printOptions/>
  <pageMargins left="0.75" right="0.75" top="1" bottom="1" header="0.5" footer="0.5"/>
  <pageSetup fitToHeight="0" fitToWidth="1" horizontalDpi="300" verticalDpi="300" orientation="landscape" paperSize="9" scale="84" r:id="rId1"/>
  <rowBreaks count="4" manualBreakCount="4">
    <brk id="34" max="38" man="1"/>
    <brk id="67" max="36" man="1"/>
    <brk id="101" max="36" man="1"/>
    <brk id="16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Buller</dc:creator>
  <cp:keywords/>
  <dc:description/>
  <cp:lastModifiedBy>Computing Services</cp:lastModifiedBy>
  <cp:lastPrinted>2010-03-19T15:22:31Z</cp:lastPrinted>
  <dcterms:created xsi:type="dcterms:W3CDTF">2001-02-28T08:22:13Z</dcterms:created>
  <dcterms:modified xsi:type="dcterms:W3CDTF">2010-09-06T15:34:53Z</dcterms:modified>
  <cp:category/>
  <cp:version/>
  <cp:contentType/>
  <cp:contentStatus/>
</cp:coreProperties>
</file>